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voro\32 STATISTICHE\Assoporti\ASSOPORTI 2024\"/>
    </mc:Choice>
  </mc:AlternateContent>
  <xr:revisionPtr revIDLastSave="0" documentId="13_ncr:1_{359E5FB3-6758-4AB8-84E0-A66069A4C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a" sheetId="4" r:id="rId1"/>
    <sheet name="Tav. Conversione" sheetId="3" r:id="rId2"/>
  </sheets>
  <definedNames>
    <definedName name="_xlnm.Print_Area" localSheetId="0">Scheda!$B$8:$K$75</definedName>
    <definedName name="_xlnm.Print_Area" localSheetId="1">'Tav. Conversione'!$A$1:$F$39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4" l="1"/>
  <c r="F52" i="4"/>
  <c r="K52" i="4" s="1"/>
  <c r="I72" i="4"/>
  <c r="F72" i="4"/>
  <c r="I71" i="4"/>
  <c r="F71" i="4"/>
  <c r="I70" i="4"/>
  <c r="F70" i="4"/>
  <c r="I67" i="4"/>
  <c r="F67" i="4"/>
  <c r="J67" i="4" s="1"/>
  <c r="I66" i="4"/>
  <c r="F66" i="4"/>
  <c r="H64" i="4"/>
  <c r="G64" i="4"/>
  <c r="I64" i="4" s="1"/>
  <c r="E64" i="4"/>
  <c r="D64" i="4"/>
  <c r="D57" i="4" s="1"/>
  <c r="I62" i="4"/>
  <c r="F62" i="4"/>
  <c r="I61" i="4"/>
  <c r="F61" i="4"/>
  <c r="J61" i="4" s="1"/>
  <c r="H59" i="4"/>
  <c r="H57" i="4" s="1"/>
  <c r="G59" i="4"/>
  <c r="I59" i="4" s="1"/>
  <c r="E59" i="4"/>
  <c r="D59" i="4"/>
  <c r="F59" i="4" s="1"/>
  <c r="E57" i="4"/>
  <c r="K55" i="4"/>
  <c r="J55" i="4"/>
  <c r="I54" i="4"/>
  <c r="F54" i="4"/>
  <c r="I51" i="4"/>
  <c r="F51" i="4"/>
  <c r="I50" i="4"/>
  <c r="F50" i="4"/>
  <c r="H48" i="4"/>
  <c r="G48" i="4"/>
  <c r="I48" i="4" s="1"/>
  <c r="E48" i="4"/>
  <c r="D48" i="4"/>
  <c r="K46" i="4"/>
  <c r="J46" i="4"/>
  <c r="K45" i="4"/>
  <c r="J45" i="4"/>
  <c r="I40" i="4"/>
  <c r="F40" i="4"/>
  <c r="I39" i="4"/>
  <c r="F39" i="4"/>
  <c r="I38" i="4"/>
  <c r="F38" i="4"/>
  <c r="F36" i="4" s="1"/>
  <c r="H36" i="4"/>
  <c r="G36" i="4"/>
  <c r="E36" i="4"/>
  <c r="D36" i="4"/>
  <c r="I34" i="4"/>
  <c r="F34" i="4"/>
  <c r="I33" i="4"/>
  <c r="F33" i="4"/>
  <c r="I32" i="4"/>
  <c r="F32" i="4"/>
  <c r="I31" i="4"/>
  <c r="F31" i="4"/>
  <c r="I30" i="4"/>
  <c r="F30" i="4"/>
  <c r="I29" i="4"/>
  <c r="F29" i="4"/>
  <c r="I28" i="4"/>
  <c r="F28" i="4"/>
  <c r="H26" i="4"/>
  <c r="G26" i="4"/>
  <c r="E26" i="4"/>
  <c r="D26" i="4"/>
  <c r="I24" i="4"/>
  <c r="F24" i="4"/>
  <c r="I23" i="4"/>
  <c r="F23" i="4"/>
  <c r="K23" i="4" s="1"/>
  <c r="I22" i="4"/>
  <c r="F22" i="4"/>
  <c r="I21" i="4"/>
  <c r="I18" i="4" s="1"/>
  <c r="F21" i="4"/>
  <c r="K21" i="4" s="1"/>
  <c r="I20" i="4"/>
  <c r="F20" i="4"/>
  <c r="H18" i="4"/>
  <c r="G18" i="4"/>
  <c r="E18" i="4"/>
  <c r="D18" i="4"/>
  <c r="J52" i="4" l="1"/>
  <c r="J72" i="4"/>
  <c r="F57" i="4"/>
  <c r="F64" i="4"/>
  <c r="K66" i="4"/>
  <c r="K54" i="4"/>
  <c r="H14" i="4"/>
  <c r="K30" i="4"/>
  <c r="K72" i="4"/>
  <c r="J71" i="4"/>
  <c r="K70" i="4"/>
  <c r="K62" i="4"/>
  <c r="K59" i="4"/>
  <c r="K40" i="4"/>
  <c r="K39" i="4"/>
  <c r="K38" i="4"/>
  <c r="F26" i="4"/>
  <c r="J31" i="4"/>
  <c r="J29" i="4"/>
  <c r="D14" i="4"/>
  <c r="J24" i="4"/>
  <c r="J22" i="4"/>
  <c r="J20" i="4"/>
  <c r="K64" i="4"/>
  <c r="J64" i="4"/>
  <c r="F18" i="4"/>
  <c r="J21" i="4"/>
  <c r="K22" i="4"/>
  <c r="J28" i="4"/>
  <c r="K29" i="4"/>
  <c r="J32" i="4"/>
  <c r="K34" i="4"/>
  <c r="F48" i="4"/>
  <c r="J48" i="4" s="1"/>
  <c r="K51" i="4"/>
  <c r="J54" i="4"/>
  <c r="K61" i="4"/>
  <c r="J62" i="4"/>
  <c r="K67" i="4"/>
  <c r="J70" i="4"/>
  <c r="J59" i="4"/>
  <c r="G14" i="4"/>
  <c r="K28" i="4"/>
  <c r="I36" i="4"/>
  <c r="K36" i="4" s="1"/>
  <c r="K20" i="4"/>
  <c r="J23" i="4"/>
  <c r="K24" i="4"/>
  <c r="J30" i="4"/>
  <c r="K31" i="4"/>
  <c r="I26" i="4"/>
  <c r="E14" i="4"/>
  <c r="K50" i="4"/>
  <c r="G57" i="4"/>
  <c r="I57" i="4" s="1"/>
  <c r="J66" i="4"/>
  <c r="K71" i="4"/>
  <c r="J33" i="4"/>
  <c r="J34" i="4"/>
  <c r="J38" i="4"/>
  <c r="J39" i="4"/>
  <c r="J40" i="4"/>
  <c r="J50" i="4"/>
  <c r="K33" i="4"/>
  <c r="K57" i="4" l="1"/>
  <c r="J36" i="4"/>
  <c r="K48" i="4"/>
  <c r="J26" i="4"/>
  <c r="F14" i="4"/>
  <c r="K26" i="4"/>
  <c r="J18" i="4"/>
  <c r="I14" i="4"/>
  <c r="K18" i="4"/>
  <c r="J57" i="4"/>
  <c r="J14" i="4" l="1"/>
  <c r="K14" i="4"/>
</calcChain>
</file>

<file path=xl/sharedStrings.xml><?xml version="1.0" encoding="utf-8"?>
<sst xmlns="http://schemas.openxmlformats.org/spreadsheetml/2006/main" count="203" uniqueCount="142">
  <si>
    <t>IN</t>
  </si>
  <si>
    <t>OUT</t>
  </si>
  <si>
    <t>%</t>
  </si>
  <si>
    <t>A1</t>
  </si>
  <si>
    <t>A2</t>
  </si>
  <si>
    <t>A21</t>
  </si>
  <si>
    <t>A22</t>
  </si>
  <si>
    <t>A23</t>
  </si>
  <si>
    <t>A24</t>
  </si>
  <si>
    <t>A3</t>
  </si>
  <si>
    <t>A31</t>
  </si>
  <si>
    <t>A32</t>
  </si>
  <si>
    <t>A33</t>
  </si>
  <si>
    <t>A34</t>
  </si>
  <si>
    <t>A35</t>
  </si>
  <si>
    <t>A4</t>
  </si>
  <si>
    <t>A41</t>
  </si>
  <si>
    <t>A42</t>
  </si>
  <si>
    <t>A43</t>
  </si>
  <si>
    <t>B1</t>
  </si>
  <si>
    <t>B2</t>
  </si>
  <si>
    <t>B21</t>
  </si>
  <si>
    <t>B22</t>
  </si>
  <si>
    <t>B3</t>
  </si>
  <si>
    <t>B31</t>
  </si>
  <si>
    <t>B32</t>
  </si>
  <si>
    <t>ANNO</t>
  </si>
  <si>
    <t>Differenza</t>
  </si>
  <si>
    <t>TOTALE</t>
  </si>
  <si>
    <t>A36</t>
  </si>
  <si>
    <t xml:space="preserve"> </t>
  </si>
  <si>
    <t>TAVOLA DI CONVERSIONE</t>
  </si>
  <si>
    <t>Campi Modello RES</t>
  </si>
  <si>
    <t>Individuare il condizionamento dei carichi</t>
  </si>
  <si>
    <t>Codice NST2007</t>
  </si>
  <si>
    <t>Descrizione</t>
  </si>
  <si>
    <t>Esempi</t>
  </si>
  <si>
    <t>Rinfuse liquide</t>
  </si>
  <si>
    <t>Rinfuse solide</t>
  </si>
  <si>
    <t>Merci varie</t>
  </si>
  <si>
    <t>Cereali</t>
  </si>
  <si>
    <t>Frumento, orzo, segala, avena, granturco, riso</t>
  </si>
  <si>
    <t>(12-19)(1A-1B)</t>
  </si>
  <si>
    <t>Prodotti dell'agricoltura, della caccia e della silvicoltura; pesci ed altri prodotti della pesca</t>
  </si>
  <si>
    <t>Patate, barbabietole da zucchero, frutta, piante, altre materie prime di origine vegetale, animali vivi, latte vaccino crudo e latte crudo di pecora e di capra, altre materie prime di origine animale, pesci ed altri prodotti della pesca.</t>
  </si>
  <si>
    <t>Carboni fossili e ligniti</t>
  </si>
  <si>
    <t>Petrolio greggio</t>
  </si>
  <si>
    <t>Gas naturale</t>
  </si>
  <si>
    <t>Minerali metalliferi ed altri prodotti delle miniere e delle cave; torba; uranio e torio</t>
  </si>
  <si>
    <t>Minerali di ferro, minerali di metalli non ferrosi, minerali per l'industria chimica, concimi minerali naturali, sale, pietre, ghiaia, sabbia, argilla, torba e altri prodotti delle miniere e delle cave, caolino.</t>
  </si>
  <si>
    <t>Prodotti alimentari, bevande e tabacchi</t>
  </si>
  <si>
    <t>Carni, pelli gregge e prodotti a base di carne, pesci trasformati e conservati e prodotti a base di pesce, preparazioni e conserve di frutta e verdura, oli e grassi vegetali e animali, prodotti lattiero-caseari e gelati, prodotti della macinazione, amidi e fecole e alimenti per animali, bevande, altri prodotti alimentari n.c.a. e prodotti a bese di tabacco.</t>
  </si>
  <si>
    <t>Prodotti dell'industria tessile e dell'industria dell'abbigliamento; cuoio e prodotti in cuoio</t>
  </si>
  <si>
    <t>Legno e prodotti in legno e sughero (esclusi i mobili); articoli di paglia e materiali da intreccio; pasta di carta, carta e prodotti  di carta; stampati e supporti registrati.</t>
  </si>
  <si>
    <t>Prodotti petroliferi liquidi raffinati</t>
  </si>
  <si>
    <t>Prodotti petroliferi gassosi liquefatti o compressi</t>
  </si>
  <si>
    <t>Prodotti petroliferi raffinati allo stato solido o ceroso</t>
  </si>
  <si>
    <t>Prodotti chimici e fibre sintetiche e artificiali; articoli in gomma e in materie plastiche; combustibili nucleari.</t>
  </si>
  <si>
    <t>Prodotti chimici minerali di base, prodotti chimici di base organici, concimi chimici e composti azotati, materie plastiche e gomma sintetica, prodotti farmaceutici e parachimici, inclusi i pesticidi e altri prodotti chimici per l'agricoltura, articoli in gomma e in materie plastiche, combustibili nucleari.</t>
  </si>
  <si>
    <t>Cemento, calce e gesso</t>
  </si>
  <si>
    <t>Ferro, ghisa e acciaio di prima trasformazione e ferroleghe (esclusi i tubi)</t>
  </si>
  <si>
    <t>Metalli non ferrosi e relativi prodotti</t>
  </si>
  <si>
    <t>Tubi, profilati cavi e relative guarnizioni</t>
  </si>
  <si>
    <t>Costruzioni metalliche</t>
  </si>
  <si>
    <t>Caldaie, ferramenta, armi e altri manufatti in metallo</t>
  </si>
  <si>
    <t>Macchine ed apparecchi meccanici n.c.a.; macchine per ufficio, elaboratori e sistemi informatici; macchine ed apparecchi elettrici n.c.a.; apparecchi radiotelevisivi e apparecchiature per le comunicazioni; apparecchi medicali, apparecchi di precisione e strumenti ottici; orologi</t>
  </si>
  <si>
    <t>Macchine per l'agricoltura e la silvicoltura, apparecchi per uso domestico, macchine per ufficio, elaboratori e sistemi informatici, macchine ed apparecchi elettrici, componenti elettronici e apparecchi trasmittenti, riceventi per la radiodiffusione e la televisione, apparecchi per la registrazione e la riproduzione del suono/immagine, apparecchi medicali, di precisione e strumenti ottici; orologi, macchine utensili e loro parti.</t>
  </si>
  <si>
    <t>Mezzi di trasporto</t>
  </si>
  <si>
    <t>Prodotti dell'industria automobilistica, altri mezzi di trasporto</t>
  </si>
  <si>
    <t>Mobili; altri manufatti n.c.a.</t>
  </si>
  <si>
    <t>Materie prime secondarie; rifiuti urbani e altri rifiuti</t>
  </si>
  <si>
    <t>Rifiuti domestici e urbani; altri rifiuti e materie prime secondarie</t>
  </si>
  <si>
    <t>Posta e pacchi</t>
  </si>
  <si>
    <t>Merci trasportate nell'ambito di traslochi (uffici e abitazioni); bagagli e articoli viaggianti come bagaglio accompagnato; autoveicoli trasportati per riparazione; altre merci non destinabili alla vendita n.c.a.</t>
  </si>
  <si>
    <t>Merci raggruppate; merci di vario tipo trasportate insieme.</t>
  </si>
  <si>
    <t>Merci non individuabili. Merci che per qualunque motivo non  possono essere individuate e quindi non possono essere attribuite ai gruppi 10-150</t>
  </si>
  <si>
    <t xml:space="preserve">Altre merci non classificate altrove. </t>
  </si>
  <si>
    <t>A25</t>
  </si>
  <si>
    <t>A37</t>
  </si>
  <si>
    <t>Nomenclatura Unificata Statistiche Trasporti (NST2007) - Campi Modello "RES"</t>
  </si>
  <si>
    <t>B4</t>
  </si>
  <si>
    <t>B41</t>
  </si>
  <si>
    <t>B42</t>
  </si>
  <si>
    <t>Altri materiali da costruzione, manufatti</t>
  </si>
  <si>
    <t>Vetro, oggetti di vetro, prodotti ceramici e in porcellana</t>
  </si>
  <si>
    <t>Attrezzature e materiali utilizzati nel trasporto delle merci</t>
  </si>
  <si>
    <t>Container e casse mobili vuoti; Pallets e altri imballaggi vuoti</t>
  </si>
  <si>
    <t>Tare già ricomprese nei rispettivi campi</t>
  </si>
  <si>
    <t>B12</t>
  </si>
  <si>
    <t>B411</t>
  </si>
  <si>
    <t>B412</t>
  </si>
  <si>
    <t>B421</t>
  </si>
  <si>
    <t>B422</t>
  </si>
  <si>
    <t>B51</t>
  </si>
  <si>
    <t>B52</t>
  </si>
  <si>
    <t>RINFUSE SOLIDE</t>
  </si>
  <si>
    <t xml:space="preserve">IN </t>
  </si>
  <si>
    <r>
      <t>A3</t>
    </r>
    <r>
      <rPr>
        <sz val="10"/>
        <rFont val="Arial"/>
        <family val="2"/>
      </rPr>
      <t>6</t>
    </r>
  </si>
  <si>
    <t>B5</t>
  </si>
  <si>
    <t>B53</t>
  </si>
  <si>
    <t>PERIODO DA/A</t>
  </si>
  <si>
    <r>
      <t xml:space="preserve">  </t>
    </r>
    <r>
      <rPr>
        <b/>
        <sz val="10"/>
        <rFont val="Arial"/>
        <family val="2"/>
      </rPr>
      <t>TOTALE TONNELLATE</t>
    </r>
  </si>
  <si>
    <t>Tonnellate o migliaia di tonnellate</t>
  </si>
  <si>
    <t>RINFUSE LIQUIDE</t>
  </si>
  <si>
    <t>di cui:</t>
  </si>
  <si>
    <t>Prodotti (petroliferi) raffinati</t>
  </si>
  <si>
    <t>Prodotti petroliferi gassosi, liquefatti o compressi e gas naturale</t>
  </si>
  <si>
    <t>Prodotti chimici</t>
  </si>
  <si>
    <t>Altre rinfuse liquide</t>
  </si>
  <si>
    <t>Derrate alimentari/mangimi/oleaginosi</t>
  </si>
  <si>
    <t>Minerali/cementi/calci</t>
  </si>
  <si>
    <t>Prodotti metallurgici</t>
  </si>
  <si>
    <t>Altre rinfuse solide</t>
  </si>
  <si>
    <t>MERCI VARIE IN COLLI</t>
  </si>
  <si>
    <t>di cui</t>
  </si>
  <si>
    <t xml:space="preserve">          Altre merci varie</t>
  </si>
  <si>
    <t>ALTRE INFORMAZIONI</t>
  </si>
  <si>
    <t xml:space="preserve">  (numero)</t>
  </si>
  <si>
    <t>Numero toccate</t>
  </si>
  <si>
    <t>Stazza lorda</t>
  </si>
  <si>
    <t xml:space="preserve">       Passeggeri traghetti</t>
  </si>
  <si>
    <t xml:space="preserve">       Passeggeri locali (viaggi &lt; 20 miglia)</t>
  </si>
  <si>
    <t>Numero di passeggeri crociere</t>
  </si>
  <si>
    <t xml:space="preserve">        "Home Port" </t>
  </si>
  <si>
    <t xml:space="preserve">        "Transiti" (da contarsi una sola volta)</t>
  </si>
  <si>
    <t>Numero di container in TEU (B41+B42)</t>
  </si>
  <si>
    <t xml:space="preserve">            di cui:  </t>
  </si>
  <si>
    <t xml:space="preserve">                           Vuoti</t>
  </si>
  <si>
    <t xml:space="preserve">                           Pieni</t>
  </si>
  <si>
    <t xml:space="preserve">        Numero unità Ro-Ro </t>
  </si>
  <si>
    <t xml:space="preserve">        Numero veicoli privati </t>
  </si>
  <si>
    <t xml:space="preserve">        Numero veicoli commerciali </t>
  </si>
  <si>
    <t xml:space="preserve">       "Hinterland" (B411+B412)</t>
  </si>
  <si>
    <t xml:space="preserve">       "Transshipped" (B421+B422)</t>
  </si>
  <si>
    <t>Numero di passeggeri locali e traghetti (B21+B22)</t>
  </si>
  <si>
    <t>Campi vuoti</t>
  </si>
  <si>
    <t>Indicare l'unità di misura utilizzata:</t>
  </si>
  <si>
    <t xml:space="preserve">           In contenitori (compresi contenitori Ro-Ro)</t>
  </si>
  <si>
    <r>
      <t xml:space="preserve">        </t>
    </r>
    <r>
      <rPr>
        <sz val="9"/>
        <rFont val="Arial"/>
        <family val="2"/>
      </rPr>
      <t>Ro-Ro (contenitori esclusi)</t>
    </r>
  </si>
  <si>
    <t>Prodotti di cokeria; mattonelle e combustibili solidi similari</t>
  </si>
  <si>
    <r>
      <t>P</t>
    </r>
    <r>
      <rPr>
        <b/>
        <u/>
        <sz val="18"/>
        <rFont val="Arial"/>
        <family val="2"/>
      </rPr>
      <t>orto:</t>
    </r>
    <r>
      <rPr>
        <b/>
        <u/>
        <sz val="18"/>
        <rFont val="Lucida Sans Unicode"/>
        <family val="2"/>
      </rPr>
      <t xml:space="preserve"> CATANIA</t>
    </r>
  </si>
  <si>
    <t>GENNAIO -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</si>
</sst>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1"/>
      <name val="Lucida Sans Unicode"/>
      <family val="2"/>
    </font>
    <font>
      <sz val="9"/>
      <name val="Lucida Sans Unicode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u/>
      <sz val="18"/>
      <name val="Lucida Sans Unicode"/>
      <family val="2"/>
    </font>
    <font>
      <b/>
      <sz val="7"/>
      <name val="Arial"/>
      <family val="2"/>
    </font>
    <font>
      <u/>
      <sz val="9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05">
    <xf numFmtId="0" fontId="0" fillId="0" borderId="0" xfId="0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5" fillId="0" borderId="4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14" xfId="0" applyNumberFormat="1" applyFont="1" applyFill="1" applyBorder="1" applyAlignment="1">
      <alignment horizontal="right"/>
    </xf>
    <xf numFmtId="0" fontId="4" fillId="2" borderId="14" xfId="0" applyFont="1" applyFill="1" applyBorder="1"/>
    <xf numFmtId="0" fontId="4" fillId="0" borderId="0" xfId="0" applyFont="1"/>
    <xf numFmtId="0" fontId="4" fillId="0" borderId="14" xfId="0" applyFont="1" applyBorder="1"/>
    <xf numFmtId="0" fontId="4" fillId="3" borderId="13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/>
    <xf numFmtId="0" fontId="5" fillId="0" borderId="13" xfId="0" applyFont="1" applyBorder="1"/>
    <xf numFmtId="3" fontId="5" fillId="0" borderId="21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6" fillId="0" borderId="13" xfId="0" applyFont="1" applyBorder="1"/>
    <xf numFmtId="0" fontId="10" fillId="0" borderId="12" xfId="0" applyFont="1" applyBorder="1"/>
    <xf numFmtId="3" fontId="4" fillId="0" borderId="2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164" fontId="6" fillId="0" borderId="23" xfId="0" applyNumberFormat="1" applyFont="1" applyBorder="1" applyAlignment="1">
      <alignment horizontal="right"/>
    </xf>
    <xf numFmtId="0" fontId="0" fillId="0" borderId="13" xfId="0" applyBorder="1"/>
    <xf numFmtId="0" fontId="11" fillId="0" borderId="13" xfId="0" applyFont="1" applyBorder="1"/>
    <xf numFmtId="3" fontId="0" fillId="0" borderId="25" xfId="0" applyNumberForma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0" fontId="4" fillId="0" borderId="12" xfId="0" applyFont="1" applyBorder="1"/>
    <xf numFmtId="3" fontId="5" fillId="0" borderId="27" xfId="0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28" xfId="0" applyFont="1" applyBorder="1" applyAlignment="1">
      <alignment horizontal="left" indent="1"/>
    </xf>
    <xf numFmtId="3" fontId="5" fillId="4" borderId="1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5" fillId="0" borderId="28" xfId="0" applyFont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4" fillId="0" borderId="33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3" fontId="6" fillId="0" borderId="35" xfId="0" applyNumberFormat="1" applyFont="1" applyBorder="1" applyAlignment="1">
      <alignment horizontal="right"/>
    </xf>
    <xf numFmtId="164" fontId="1" fillId="0" borderId="36" xfId="0" applyNumberFormat="1" applyFont="1" applyBorder="1" applyAlignment="1">
      <alignment horizontal="right"/>
    </xf>
    <xf numFmtId="0" fontId="5" fillId="0" borderId="28" xfId="0" applyFont="1" applyBorder="1"/>
    <xf numFmtId="3" fontId="1" fillId="0" borderId="31" xfId="0" applyNumberFormat="1" applyFont="1" applyBorder="1" applyAlignment="1">
      <alignment horizontal="right"/>
    </xf>
    <xf numFmtId="0" fontId="11" fillId="0" borderId="28" xfId="0" applyFont="1" applyBorder="1"/>
    <xf numFmtId="0" fontId="5" fillId="0" borderId="37" xfId="0" applyFont="1" applyBorder="1"/>
    <xf numFmtId="3" fontId="5" fillId="4" borderId="38" xfId="0" applyNumberFormat="1" applyFont="1" applyFill="1" applyBorder="1" applyAlignment="1">
      <alignment horizontal="right"/>
    </xf>
    <xf numFmtId="3" fontId="5" fillId="4" borderId="39" xfId="0" applyNumberFormat="1" applyFont="1" applyFill="1" applyBorder="1" applyAlignment="1">
      <alignment horizontal="right"/>
    </xf>
    <xf numFmtId="3" fontId="4" fillId="0" borderId="40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164" fontId="1" fillId="0" borderId="43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44" xfId="0" applyFont="1" applyBorder="1"/>
    <xf numFmtId="3" fontId="4" fillId="5" borderId="45" xfId="0" applyNumberFormat="1" applyFont="1" applyFill="1" applyBorder="1" applyAlignment="1">
      <alignment horizontal="right"/>
    </xf>
    <xf numFmtId="3" fontId="4" fillId="0" borderId="46" xfId="0" applyNumberFormat="1" applyFont="1" applyBorder="1" applyAlignment="1">
      <alignment horizontal="right"/>
    </xf>
    <xf numFmtId="3" fontId="6" fillId="0" borderId="47" xfId="0" applyNumberFormat="1" applyFont="1" applyBorder="1" applyAlignment="1">
      <alignment horizontal="right"/>
    </xf>
    <xf numFmtId="164" fontId="6" fillId="0" borderId="44" xfId="0" applyNumberFormat="1" applyFont="1" applyBorder="1" applyAlignment="1">
      <alignment horizontal="right"/>
    </xf>
    <xf numFmtId="0" fontId="4" fillId="0" borderId="48" xfId="0" applyFont="1" applyBorder="1"/>
    <xf numFmtId="3" fontId="5" fillId="5" borderId="49" xfId="0" applyNumberFormat="1" applyFont="1" applyFill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6" fillId="0" borderId="50" xfId="0" applyNumberFormat="1" applyFont="1" applyBorder="1" applyAlignment="1">
      <alignment horizontal="right"/>
    </xf>
    <xf numFmtId="164" fontId="6" fillId="0" borderId="48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4" fillId="0" borderId="51" xfId="0" applyFont="1" applyBorder="1"/>
    <xf numFmtId="3" fontId="5" fillId="0" borderId="52" xfId="0" applyNumberFormat="1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6" fillId="0" borderId="56" xfId="0" applyNumberFormat="1" applyFont="1" applyBorder="1" applyAlignment="1">
      <alignment horizontal="right"/>
    </xf>
    <xf numFmtId="0" fontId="6" fillId="0" borderId="28" xfId="0" applyFont="1" applyBorder="1" applyAlignment="1">
      <alignment horizontal="left"/>
    </xf>
    <xf numFmtId="0" fontId="5" fillId="0" borderId="20" xfId="0" applyFont="1" applyBorder="1"/>
    <xf numFmtId="3" fontId="5" fillId="0" borderId="57" xfId="0" applyNumberFormat="1" applyFont="1" applyBorder="1" applyAlignment="1">
      <alignment horizontal="right"/>
    </xf>
    <xf numFmtId="3" fontId="4" fillId="0" borderId="58" xfId="0" applyNumberFormat="1" applyFont="1" applyBorder="1" applyAlignment="1">
      <alignment horizontal="right"/>
    </xf>
    <xf numFmtId="3" fontId="6" fillId="0" borderId="59" xfId="0" applyNumberFormat="1" applyFont="1" applyBorder="1" applyAlignment="1">
      <alignment horizontal="right"/>
    </xf>
    <xf numFmtId="164" fontId="6" fillId="0" borderId="60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3" fontId="5" fillId="4" borderId="61" xfId="0" applyNumberFormat="1" applyFont="1" applyFill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0" fontId="5" fillId="0" borderId="62" xfId="0" applyFont="1" applyBorder="1"/>
    <xf numFmtId="3" fontId="5" fillId="4" borderId="63" xfId="0" applyNumberFormat="1" applyFont="1" applyFill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1" fillId="0" borderId="64" xfId="0" applyNumberFormat="1" applyFont="1" applyBorder="1" applyAlignment="1">
      <alignment horizontal="right"/>
    </xf>
    <xf numFmtId="164" fontId="1" fillId="0" borderId="65" xfId="0" applyNumberFormat="1" applyFont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5" fillId="5" borderId="53" xfId="0" applyNumberFormat="1" applyFont="1" applyFill="1" applyBorder="1" applyAlignment="1">
      <alignment horizontal="right"/>
    </xf>
    <xf numFmtId="3" fontId="5" fillId="5" borderId="52" xfId="0" applyNumberFormat="1" applyFont="1" applyFill="1" applyBorder="1" applyAlignment="1">
      <alignment horizontal="right"/>
    </xf>
    <xf numFmtId="3" fontId="0" fillId="0" borderId="56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4" fillId="0" borderId="28" xfId="0" applyFont="1" applyBorder="1"/>
    <xf numFmtId="3" fontId="5" fillId="0" borderId="11" xfId="0" applyNumberFormat="1" applyFont="1" applyBorder="1" applyAlignment="1">
      <alignment horizontal="right"/>
    </xf>
    <xf numFmtId="3" fontId="5" fillId="0" borderId="66" xfId="0" applyNumberFormat="1" applyFont="1" applyBorder="1" applyAlignment="1">
      <alignment horizontal="right"/>
    </xf>
    <xf numFmtId="3" fontId="5" fillId="0" borderId="67" xfId="0" applyNumberFormat="1" applyFont="1" applyBorder="1" applyAlignment="1">
      <alignment horizontal="right"/>
    </xf>
    <xf numFmtId="164" fontId="6" fillId="0" borderId="68" xfId="0" applyNumberFormat="1" applyFont="1" applyBorder="1" applyAlignment="1">
      <alignment horizontal="right"/>
    </xf>
    <xf numFmtId="3" fontId="5" fillId="0" borderId="69" xfId="0" applyNumberFormat="1" applyFont="1" applyBorder="1" applyAlignment="1">
      <alignment horizontal="right"/>
    </xf>
    <xf numFmtId="3" fontId="1" fillId="0" borderId="70" xfId="0" applyNumberFormat="1" applyFont="1" applyBorder="1" applyAlignment="1">
      <alignment horizontal="right"/>
    </xf>
    <xf numFmtId="3" fontId="5" fillId="5" borderId="3" xfId="0" applyNumberFormat="1" applyFont="1" applyFill="1" applyBorder="1" applyAlignment="1">
      <alignment horizontal="right"/>
    </xf>
    <xf numFmtId="3" fontId="5" fillId="0" borderId="7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0" fontId="12" fillId="0" borderId="13" xfId="0" applyFont="1" applyBorder="1"/>
    <xf numFmtId="3" fontId="4" fillId="0" borderId="72" xfId="0" applyNumberFormat="1" applyFont="1" applyBorder="1" applyAlignment="1">
      <alignment horizontal="right"/>
    </xf>
    <xf numFmtId="3" fontId="4" fillId="0" borderId="73" xfId="0" applyNumberFormat="1" applyFont="1" applyBorder="1" applyAlignment="1">
      <alignment horizontal="right"/>
    </xf>
    <xf numFmtId="3" fontId="4" fillId="0" borderId="74" xfId="0" applyNumberFormat="1" applyFont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3" fontId="4" fillId="0" borderId="56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1" fillId="0" borderId="56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0" fontId="13" fillId="0" borderId="28" xfId="0" applyFont="1" applyBorder="1"/>
    <xf numFmtId="3" fontId="5" fillId="4" borderId="75" xfId="0" applyNumberFormat="1" applyFont="1" applyFill="1" applyBorder="1" applyAlignment="1">
      <alignment horizontal="right"/>
    </xf>
    <xf numFmtId="3" fontId="5" fillId="0" borderId="76" xfId="0" applyNumberFormat="1" applyFont="1" applyBorder="1" applyAlignment="1">
      <alignment horizontal="right"/>
    </xf>
    <xf numFmtId="3" fontId="1" fillId="0" borderId="75" xfId="0" applyNumberFormat="1" applyFont="1" applyBorder="1" applyAlignment="1">
      <alignment horizontal="right"/>
    </xf>
    <xf numFmtId="164" fontId="1" fillId="0" borderId="69" xfId="0" applyNumberFormat="1" applyFont="1" applyBorder="1" applyAlignment="1">
      <alignment horizontal="right"/>
    </xf>
    <xf numFmtId="0" fontId="0" fillId="0" borderId="13" xfId="0" applyBorder="1" applyAlignment="1">
      <alignment horizontal="left"/>
    </xf>
    <xf numFmtId="0" fontId="5" fillId="0" borderId="77" xfId="0" applyFont="1" applyBorder="1"/>
    <xf numFmtId="3" fontId="5" fillId="4" borderId="78" xfId="0" applyNumberFormat="1" applyFont="1" applyFill="1" applyBorder="1" applyAlignment="1">
      <alignment horizontal="right"/>
    </xf>
    <xf numFmtId="3" fontId="5" fillId="4" borderId="79" xfId="0" applyNumberFormat="1" applyFont="1" applyFill="1" applyBorder="1" applyAlignment="1">
      <alignment horizontal="right"/>
    </xf>
    <xf numFmtId="3" fontId="5" fillId="0" borderId="80" xfId="0" applyNumberFormat="1" applyFont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81" xfId="0" applyNumberFormat="1" applyFont="1" applyFill="1" applyBorder="1" applyAlignment="1">
      <alignment horizontal="right"/>
    </xf>
    <xf numFmtId="3" fontId="5" fillId="0" borderId="8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1" fillId="0" borderId="83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164" fontId="1" fillId="0" borderId="41" xfId="0" applyNumberFormat="1" applyFont="1" applyBorder="1" applyAlignment="1">
      <alignment horizontal="right"/>
    </xf>
    <xf numFmtId="0" fontId="5" fillId="0" borderId="84" xfId="0" applyFont="1" applyBorder="1"/>
    <xf numFmtId="3" fontId="1" fillId="0" borderId="78" xfId="0" applyNumberFormat="1" applyFont="1" applyBorder="1" applyAlignment="1">
      <alignment horizontal="right"/>
    </xf>
    <xf numFmtId="164" fontId="1" fillId="0" borderId="85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86" xfId="0" applyFont="1" applyBorder="1"/>
    <xf numFmtId="0" fontId="5" fillId="0" borderId="13" xfId="0" applyFont="1" applyBorder="1" applyAlignment="1">
      <alignment horizontal="right" vertical="center"/>
    </xf>
    <xf numFmtId="0" fontId="5" fillId="0" borderId="12" xfId="0" applyFont="1" applyBorder="1"/>
    <xf numFmtId="0" fontId="5" fillId="0" borderId="62" xfId="0" applyFont="1" applyBorder="1" applyAlignment="1">
      <alignment horizontal="right" vertical="center"/>
    </xf>
    <xf numFmtId="0" fontId="5" fillId="5" borderId="0" xfId="0" applyFont="1" applyFill="1"/>
    <xf numFmtId="3" fontId="0" fillId="0" borderId="27" xfId="0" applyNumberFormat="1" applyBorder="1" applyAlignment="1">
      <alignment horizontal="right"/>
    </xf>
    <xf numFmtId="0" fontId="15" fillId="0" borderId="51" xfId="0" applyFont="1" applyBorder="1"/>
    <xf numFmtId="0" fontId="16" fillId="0" borderId="13" xfId="0" applyFont="1" applyBorder="1"/>
    <xf numFmtId="0" fontId="14" fillId="0" borderId="12" xfId="0" applyFont="1" applyBorder="1" applyAlignment="1">
      <alignment horizontal="left" vertical="center"/>
    </xf>
    <xf numFmtId="3" fontId="4" fillId="3" borderId="1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A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89"/>
  <sheetViews>
    <sheetView tabSelected="1" workbookViewId="0">
      <selection activeCell="M22" sqref="M22"/>
    </sheetView>
  </sheetViews>
  <sheetFormatPr defaultRowHeight="12.75" x14ac:dyDescent="0.2"/>
  <cols>
    <col min="1" max="1" width="12.7109375" customWidth="1"/>
    <col min="2" max="2" width="7.5703125" customWidth="1"/>
    <col min="3" max="3" width="40.140625" customWidth="1"/>
    <col min="4" max="4" width="9.42578125" customWidth="1"/>
    <col min="5" max="5" width="9.7109375" style="191" customWidth="1"/>
    <col min="6" max="9" width="9.7109375" customWidth="1"/>
    <col min="10" max="10" width="9.42578125" customWidth="1"/>
    <col min="11" max="11" width="8.42578125" customWidth="1"/>
    <col min="12" max="12" width="9.140625" customWidth="1"/>
    <col min="256" max="256" width="12.7109375" customWidth="1"/>
    <col min="257" max="257" width="7.5703125" customWidth="1"/>
    <col min="258" max="258" width="30.42578125" customWidth="1"/>
    <col min="259" max="259" width="9.42578125" customWidth="1"/>
    <col min="260" max="264" width="9.7109375" customWidth="1"/>
    <col min="265" max="265" width="9.42578125" customWidth="1"/>
    <col min="266" max="266" width="8.42578125" customWidth="1"/>
    <col min="267" max="267" width="9.140625" customWidth="1"/>
    <col min="268" max="268" width="5" customWidth="1"/>
    <col min="512" max="512" width="12.7109375" customWidth="1"/>
    <col min="513" max="513" width="7.5703125" customWidth="1"/>
    <col min="514" max="514" width="30.42578125" customWidth="1"/>
    <col min="515" max="515" width="9.42578125" customWidth="1"/>
    <col min="516" max="520" width="9.7109375" customWidth="1"/>
    <col min="521" max="521" width="9.42578125" customWidth="1"/>
    <col min="522" max="522" width="8.42578125" customWidth="1"/>
    <col min="523" max="523" width="9.140625" customWidth="1"/>
    <col min="524" max="524" width="5" customWidth="1"/>
    <col min="768" max="768" width="12.7109375" customWidth="1"/>
    <col min="769" max="769" width="7.5703125" customWidth="1"/>
    <col min="770" max="770" width="30.42578125" customWidth="1"/>
    <col min="771" max="771" width="9.42578125" customWidth="1"/>
    <col min="772" max="776" width="9.7109375" customWidth="1"/>
    <col min="777" max="777" width="9.42578125" customWidth="1"/>
    <col min="778" max="778" width="8.42578125" customWidth="1"/>
    <col min="779" max="779" width="9.140625" customWidth="1"/>
    <col min="780" max="780" width="5" customWidth="1"/>
    <col min="1024" max="1024" width="12.7109375" customWidth="1"/>
    <col min="1025" max="1025" width="7.5703125" customWidth="1"/>
    <col min="1026" max="1026" width="30.42578125" customWidth="1"/>
    <col min="1027" max="1027" width="9.42578125" customWidth="1"/>
    <col min="1028" max="1032" width="9.7109375" customWidth="1"/>
    <col min="1033" max="1033" width="9.42578125" customWidth="1"/>
    <col min="1034" max="1034" width="8.42578125" customWidth="1"/>
    <col min="1035" max="1035" width="9.140625" customWidth="1"/>
    <col min="1036" max="1036" width="5" customWidth="1"/>
    <col min="1280" max="1280" width="12.7109375" customWidth="1"/>
    <col min="1281" max="1281" width="7.5703125" customWidth="1"/>
    <col min="1282" max="1282" width="30.42578125" customWidth="1"/>
    <col min="1283" max="1283" width="9.42578125" customWidth="1"/>
    <col min="1284" max="1288" width="9.7109375" customWidth="1"/>
    <col min="1289" max="1289" width="9.42578125" customWidth="1"/>
    <col min="1290" max="1290" width="8.42578125" customWidth="1"/>
    <col min="1291" max="1291" width="9.140625" customWidth="1"/>
    <col min="1292" max="1292" width="5" customWidth="1"/>
    <col min="1536" max="1536" width="12.7109375" customWidth="1"/>
    <col min="1537" max="1537" width="7.5703125" customWidth="1"/>
    <col min="1538" max="1538" width="30.42578125" customWidth="1"/>
    <col min="1539" max="1539" width="9.42578125" customWidth="1"/>
    <col min="1540" max="1544" width="9.7109375" customWidth="1"/>
    <col min="1545" max="1545" width="9.42578125" customWidth="1"/>
    <col min="1546" max="1546" width="8.42578125" customWidth="1"/>
    <col min="1547" max="1547" width="9.140625" customWidth="1"/>
    <col min="1548" max="1548" width="5" customWidth="1"/>
    <col min="1792" max="1792" width="12.7109375" customWidth="1"/>
    <col min="1793" max="1793" width="7.5703125" customWidth="1"/>
    <col min="1794" max="1794" width="30.42578125" customWidth="1"/>
    <col min="1795" max="1795" width="9.42578125" customWidth="1"/>
    <col min="1796" max="1800" width="9.7109375" customWidth="1"/>
    <col min="1801" max="1801" width="9.42578125" customWidth="1"/>
    <col min="1802" max="1802" width="8.42578125" customWidth="1"/>
    <col min="1803" max="1803" width="9.140625" customWidth="1"/>
    <col min="1804" max="1804" width="5" customWidth="1"/>
    <col min="2048" max="2048" width="12.7109375" customWidth="1"/>
    <col min="2049" max="2049" width="7.5703125" customWidth="1"/>
    <col min="2050" max="2050" width="30.42578125" customWidth="1"/>
    <col min="2051" max="2051" width="9.42578125" customWidth="1"/>
    <col min="2052" max="2056" width="9.7109375" customWidth="1"/>
    <col min="2057" max="2057" width="9.42578125" customWidth="1"/>
    <col min="2058" max="2058" width="8.42578125" customWidth="1"/>
    <col min="2059" max="2059" width="9.140625" customWidth="1"/>
    <col min="2060" max="2060" width="5" customWidth="1"/>
    <col min="2304" max="2304" width="12.7109375" customWidth="1"/>
    <col min="2305" max="2305" width="7.5703125" customWidth="1"/>
    <col min="2306" max="2306" width="30.42578125" customWidth="1"/>
    <col min="2307" max="2307" width="9.42578125" customWidth="1"/>
    <col min="2308" max="2312" width="9.7109375" customWidth="1"/>
    <col min="2313" max="2313" width="9.42578125" customWidth="1"/>
    <col min="2314" max="2314" width="8.42578125" customWidth="1"/>
    <col min="2315" max="2315" width="9.140625" customWidth="1"/>
    <col min="2316" max="2316" width="5" customWidth="1"/>
    <col min="2560" max="2560" width="12.7109375" customWidth="1"/>
    <col min="2561" max="2561" width="7.5703125" customWidth="1"/>
    <col min="2562" max="2562" width="30.42578125" customWidth="1"/>
    <col min="2563" max="2563" width="9.42578125" customWidth="1"/>
    <col min="2564" max="2568" width="9.7109375" customWidth="1"/>
    <col min="2569" max="2569" width="9.42578125" customWidth="1"/>
    <col min="2570" max="2570" width="8.42578125" customWidth="1"/>
    <col min="2571" max="2571" width="9.140625" customWidth="1"/>
    <col min="2572" max="2572" width="5" customWidth="1"/>
    <col min="2816" max="2816" width="12.7109375" customWidth="1"/>
    <col min="2817" max="2817" width="7.5703125" customWidth="1"/>
    <col min="2818" max="2818" width="30.42578125" customWidth="1"/>
    <col min="2819" max="2819" width="9.42578125" customWidth="1"/>
    <col min="2820" max="2824" width="9.7109375" customWidth="1"/>
    <col min="2825" max="2825" width="9.42578125" customWidth="1"/>
    <col min="2826" max="2826" width="8.42578125" customWidth="1"/>
    <col min="2827" max="2827" width="9.140625" customWidth="1"/>
    <col min="2828" max="2828" width="5" customWidth="1"/>
    <col min="3072" max="3072" width="12.7109375" customWidth="1"/>
    <col min="3073" max="3073" width="7.5703125" customWidth="1"/>
    <col min="3074" max="3074" width="30.42578125" customWidth="1"/>
    <col min="3075" max="3075" width="9.42578125" customWidth="1"/>
    <col min="3076" max="3080" width="9.7109375" customWidth="1"/>
    <col min="3081" max="3081" width="9.42578125" customWidth="1"/>
    <col min="3082" max="3082" width="8.42578125" customWidth="1"/>
    <col min="3083" max="3083" width="9.140625" customWidth="1"/>
    <col min="3084" max="3084" width="5" customWidth="1"/>
    <col min="3328" max="3328" width="12.7109375" customWidth="1"/>
    <col min="3329" max="3329" width="7.5703125" customWidth="1"/>
    <col min="3330" max="3330" width="30.42578125" customWidth="1"/>
    <col min="3331" max="3331" width="9.42578125" customWidth="1"/>
    <col min="3332" max="3336" width="9.7109375" customWidth="1"/>
    <col min="3337" max="3337" width="9.42578125" customWidth="1"/>
    <col min="3338" max="3338" width="8.42578125" customWidth="1"/>
    <col min="3339" max="3339" width="9.140625" customWidth="1"/>
    <col min="3340" max="3340" width="5" customWidth="1"/>
    <col min="3584" max="3584" width="12.7109375" customWidth="1"/>
    <col min="3585" max="3585" width="7.5703125" customWidth="1"/>
    <col min="3586" max="3586" width="30.42578125" customWidth="1"/>
    <col min="3587" max="3587" width="9.42578125" customWidth="1"/>
    <col min="3588" max="3592" width="9.7109375" customWidth="1"/>
    <col min="3593" max="3593" width="9.42578125" customWidth="1"/>
    <col min="3594" max="3594" width="8.42578125" customWidth="1"/>
    <col min="3595" max="3595" width="9.140625" customWidth="1"/>
    <col min="3596" max="3596" width="5" customWidth="1"/>
    <col min="3840" max="3840" width="12.7109375" customWidth="1"/>
    <col min="3841" max="3841" width="7.5703125" customWidth="1"/>
    <col min="3842" max="3842" width="30.42578125" customWidth="1"/>
    <col min="3843" max="3843" width="9.42578125" customWidth="1"/>
    <col min="3844" max="3848" width="9.7109375" customWidth="1"/>
    <col min="3849" max="3849" width="9.42578125" customWidth="1"/>
    <col min="3850" max="3850" width="8.42578125" customWidth="1"/>
    <col min="3851" max="3851" width="9.140625" customWidth="1"/>
    <col min="3852" max="3852" width="5" customWidth="1"/>
    <col min="4096" max="4096" width="12.7109375" customWidth="1"/>
    <col min="4097" max="4097" width="7.5703125" customWidth="1"/>
    <col min="4098" max="4098" width="30.42578125" customWidth="1"/>
    <col min="4099" max="4099" width="9.42578125" customWidth="1"/>
    <col min="4100" max="4104" width="9.7109375" customWidth="1"/>
    <col min="4105" max="4105" width="9.42578125" customWidth="1"/>
    <col min="4106" max="4106" width="8.42578125" customWidth="1"/>
    <col min="4107" max="4107" width="9.140625" customWidth="1"/>
    <col min="4108" max="4108" width="5" customWidth="1"/>
    <col min="4352" max="4352" width="12.7109375" customWidth="1"/>
    <col min="4353" max="4353" width="7.5703125" customWidth="1"/>
    <col min="4354" max="4354" width="30.42578125" customWidth="1"/>
    <col min="4355" max="4355" width="9.42578125" customWidth="1"/>
    <col min="4356" max="4360" width="9.7109375" customWidth="1"/>
    <col min="4361" max="4361" width="9.42578125" customWidth="1"/>
    <col min="4362" max="4362" width="8.42578125" customWidth="1"/>
    <col min="4363" max="4363" width="9.140625" customWidth="1"/>
    <col min="4364" max="4364" width="5" customWidth="1"/>
    <col min="4608" max="4608" width="12.7109375" customWidth="1"/>
    <col min="4609" max="4609" width="7.5703125" customWidth="1"/>
    <col min="4610" max="4610" width="30.42578125" customWidth="1"/>
    <col min="4611" max="4611" width="9.42578125" customWidth="1"/>
    <col min="4612" max="4616" width="9.7109375" customWidth="1"/>
    <col min="4617" max="4617" width="9.42578125" customWidth="1"/>
    <col min="4618" max="4618" width="8.42578125" customWidth="1"/>
    <col min="4619" max="4619" width="9.140625" customWidth="1"/>
    <col min="4620" max="4620" width="5" customWidth="1"/>
    <col min="4864" max="4864" width="12.7109375" customWidth="1"/>
    <col min="4865" max="4865" width="7.5703125" customWidth="1"/>
    <col min="4866" max="4866" width="30.42578125" customWidth="1"/>
    <col min="4867" max="4867" width="9.42578125" customWidth="1"/>
    <col min="4868" max="4872" width="9.7109375" customWidth="1"/>
    <col min="4873" max="4873" width="9.42578125" customWidth="1"/>
    <col min="4874" max="4874" width="8.42578125" customWidth="1"/>
    <col min="4875" max="4875" width="9.140625" customWidth="1"/>
    <col min="4876" max="4876" width="5" customWidth="1"/>
    <col min="5120" max="5120" width="12.7109375" customWidth="1"/>
    <col min="5121" max="5121" width="7.5703125" customWidth="1"/>
    <col min="5122" max="5122" width="30.42578125" customWidth="1"/>
    <col min="5123" max="5123" width="9.42578125" customWidth="1"/>
    <col min="5124" max="5128" width="9.7109375" customWidth="1"/>
    <col min="5129" max="5129" width="9.42578125" customWidth="1"/>
    <col min="5130" max="5130" width="8.42578125" customWidth="1"/>
    <col min="5131" max="5131" width="9.140625" customWidth="1"/>
    <col min="5132" max="5132" width="5" customWidth="1"/>
    <col min="5376" max="5376" width="12.7109375" customWidth="1"/>
    <col min="5377" max="5377" width="7.5703125" customWidth="1"/>
    <col min="5378" max="5378" width="30.42578125" customWidth="1"/>
    <col min="5379" max="5379" width="9.42578125" customWidth="1"/>
    <col min="5380" max="5384" width="9.7109375" customWidth="1"/>
    <col min="5385" max="5385" width="9.42578125" customWidth="1"/>
    <col min="5386" max="5386" width="8.42578125" customWidth="1"/>
    <col min="5387" max="5387" width="9.140625" customWidth="1"/>
    <col min="5388" max="5388" width="5" customWidth="1"/>
    <col min="5632" max="5632" width="12.7109375" customWidth="1"/>
    <col min="5633" max="5633" width="7.5703125" customWidth="1"/>
    <col min="5634" max="5634" width="30.42578125" customWidth="1"/>
    <col min="5635" max="5635" width="9.42578125" customWidth="1"/>
    <col min="5636" max="5640" width="9.7109375" customWidth="1"/>
    <col min="5641" max="5641" width="9.42578125" customWidth="1"/>
    <col min="5642" max="5642" width="8.42578125" customWidth="1"/>
    <col min="5643" max="5643" width="9.140625" customWidth="1"/>
    <col min="5644" max="5644" width="5" customWidth="1"/>
    <col min="5888" max="5888" width="12.7109375" customWidth="1"/>
    <col min="5889" max="5889" width="7.5703125" customWidth="1"/>
    <col min="5890" max="5890" width="30.42578125" customWidth="1"/>
    <col min="5891" max="5891" width="9.42578125" customWidth="1"/>
    <col min="5892" max="5896" width="9.7109375" customWidth="1"/>
    <col min="5897" max="5897" width="9.42578125" customWidth="1"/>
    <col min="5898" max="5898" width="8.42578125" customWidth="1"/>
    <col min="5899" max="5899" width="9.140625" customWidth="1"/>
    <col min="5900" max="5900" width="5" customWidth="1"/>
    <col min="6144" max="6144" width="12.7109375" customWidth="1"/>
    <col min="6145" max="6145" width="7.5703125" customWidth="1"/>
    <col min="6146" max="6146" width="30.42578125" customWidth="1"/>
    <col min="6147" max="6147" width="9.42578125" customWidth="1"/>
    <col min="6148" max="6152" width="9.7109375" customWidth="1"/>
    <col min="6153" max="6153" width="9.42578125" customWidth="1"/>
    <col min="6154" max="6154" width="8.42578125" customWidth="1"/>
    <col min="6155" max="6155" width="9.140625" customWidth="1"/>
    <col min="6156" max="6156" width="5" customWidth="1"/>
    <col min="6400" max="6400" width="12.7109375" customWidth="1"/>
    <col min="6401" max="6401" width="7.5703125" customWidth="1"/>
    <col min="6402" max="6402" width="30.42578125" customWidth="1"/>
    <col min="6403" max="6403" width="9.42578125" customWidth="1"/>
    <col min="6404" max="6408" width="9.7109375" customWidth="1"/>
    <col min="6409" max="6409" width="9.42578125" customWidth="1"/>
    <col min="6410" max="6410" width="8.42578125" customWidth="1"/>
    <col min="6411" max="6411" width="9.140625" customWidth="1"/>
    <col min="6412" max="6412" width="5" customWidth="1"/>
    <col min="6656" max="6656" width="12.7109375" customWidth="1"/>
    <col min="6657" max="6657" width="7.5703125" customWidth="1"/>
    <col min="6658" max="6658" width="30.42578125" customWidth="1"/>
    <col min="6659" max="6659" width="9.42578125" customWidth="1"/>
    <col min="6660" max="6664" width="9.7109375" customWidth="1"/>
    <col min="6665" max="6665" width="9.42578125" customWidth="1"/>
    <col min="6666" max="6666" width="8.42578125" customWidth="1"/>
    <col min="6667" max="6667" width="9.140625" customWidth="1"/>
    <col min="6668" max="6668" width="5" customWidth="1"/>
    <col min="6912" max="6912" width="12.7109375" customWidth="1"/>
    <col min="6913" max="6913" width="7.5703125" customWidth="1"/>
    <col min="6914" max="6914" width="30.42578125" customWidth="1"/>
    <col min="6915" max="6915" width="9.42578125" customWidth="1"/>
    <col min="6916" max="6920" width="9.7109375" customWidth="1"/>
    <col min="6921" max="6921" width="9.42578125" customWidth="1"/>
    <col min="6922" max="6922" width="8.42578125" customWidth="1"/>
    <col min="6923" max="6923" width="9.140625" customWidth="1"/>
    <col min="6924" max="6924" width="5" customWidth="1"/>
    <col min="7168" max="7168" width="12.7109375" customWidth="1"/>
    <col min="7169" max="7169" width="7.5703125" customWidth="1"/>
    <col min="7170" max="7170" width="30.42578125" customWidth="1"/>
    <col min="7171" max="7171" width="9.42578125" customWidth="1"/>
    <col min="7172" max="7176" width="9.7109375" customWidth="1"/>
    <col min="7177" max="7177" width="9.42578125" customWidth="1"/>
    <col min="7178" max="7178" width="8.42578125" customWidth="1"/>
    <col min="7179" max="7179" width="9.140625" customWidth="1"/>
    <col min="7180" max="7180" width="5" customWidth="1"/>
    <col min="7424" max="7424" width="12.7109375" customWidth="1"/>
    <col min="7425" max="7425" width="7.5703125" customWidth="1"/>
    <col min="7426" max="7426" width="30.42578125" customWidth="1"/>
    <col min="7427" max="7427" width="9.42578125" customWidth="1"/>
    <col min="7428" max="7432" width="9.7109375" customWidth="1"/>
    <col min="7433" max="7433" width="9.42578125" customWidth="1"/>
    <col min="7434" max="7434" width="8.42578125" customWidth="1"/>
    <col min="7435" max="7435" width="9.140625" customWidth="1"/>
    <col min="7436" max="7436" width="5" customWidth="1"/>
    <col min="7680" max="7680" width="12.7109375" customWidth="1"/>
    <col min="7681" max="7681" width="7.5703125" customWidth="1"/>
    <col min="7682" max="7682" width="30.42578125" customWidth="1"/>
    <col min="7683" max="7683" width="9.42578125" customWidth="1"/>
    <col min="7684" max="7688" width="9.7109375" customWidth="1"/>
    <col min="7689" max="7689" width="9.42578125" customWidth="1"/>
    <col min="7690" max="7690" width="8.42578125" customWidth="1"/>
    <col min="7691" max="7691" width="9.140625" customWidth="1"/>
    <col min="7692" max="7692" width="5" customWidth="1"/>
    <col min="7936" max="7936" width="12.7109375" customWidth="1"/>
    <col min="7937" max="7937" width="7.5703125" customWidth="1"/>
    <col min="7938" max="7938" width="30.42578125" customWidth="1"/>
    <col min="7939" max="7939" width="9.42578125" customWidth="1"/>
    <col min="7940" max="7944" width="9.7109375" customWidth="1"/>
    <col min="7945" max="7945" width="9.42578125" customWidth="1"/>
    <col min="7946" max="7946" width="8.42578125" customWidth="1"/>
    <col min="7947" max="7947" width="9.140625" customWidth="1"/>
    <col min="7948" max="7948" width="5" customWidth="1"/>
    <col min="8192" max="8192" width="12.7109375" customWidth="1"/>
    <col min="8193" max="8193" width="7.5703125" customWidth="1"/>
    <col min="8194" max="8194" width="30.42578125" customWidth="1"/>
    <col min="8195" max="8195" width="9.42578125" customWidth="1"/>
    <col min="8196" max="8200" width="9.7109375" customWidth="1"/>
    <col min="8201" max="8201" width="9.42578125" customWidth="1"/>
    <col min="8202" max="8202" width="8.42578125" customWidth="1"/>
    <col min="8203" max="8203" width="9.140625" customWidth="1"/>
    <col min="8204" max="8204" width="5" customWidth="1"/>
    <col min="8448" max="8448" width="12.7109375" customWidth="1"/>
    <col min="8449" max="8449" width="7.5703125" customWidth="1"/>
    <col min="8450" max="8450" width="30.42578125" customWidth="1"/>
    <col min="8451" max="8451" width="9.42578125" customWidth="1"/>
    <col min="8452" max="8456" width="9.7109375" customWidth="1"/>
    <col min="8457" max="8457" width="9.42578125" customWidth="1"/>
    <col min="8458" max="8458" width="8.42578125" customWidth="1"/>
    <col min="8459" max="8459" width="9.140625" customWidth="1"/>
    <col min="8460" max="8460" width="5" customWidth="1"/>
    <col min="8704" max="8704" width="12.7109375" customWidth="1"/>
    <col min="8705" max="8705" width="7.5703125" customWidth="1"/>
    <col min="8706" max="8706" width="30.42578125" customWidth="1"/>
    <col min="8707" max="8707" width="9.42578125" customWidth="1"/>
    <col min="8708" max="8712" width="9.7109375" customWidth="1"/>
    <col min="8713" max="8713" width="9.42578125" customWidth="1"/>
    <col min="8714" max="8714" width="8.42578125" customWidth="1"/>
    <col min="8715" max="8715" width="9.140625" customWidth="1"/>
    <col min="8716" max="8716" width="5" customWidth="1"/>
    <col min="8960" max="8960" width="12.7109375" customWidth="1"/>
    <col min="8961" max="8961" width="7.5703125" customWidth="1"/>
    <col min="8962" max="8962" width="30.42578125" customWidth="1"/>
    <col min="8963" max="8963" width="9.42578125" customWidth="1"/>
    <col min="8964" max="8968" width="9.7109375" customWidth="1"/>
    <col min="8969" max="8969" width="9.42578125" customWidth="1"/>
    <col min="8970" max="8970" width="8.42578125" customWidth="1"/>
    <col min="8971" max="8971" width="9.140625" customWidth="1"/>
    <col min="8972" max="8972" width="5" customWidth="1"/>
    <col min="9216" max="9216" width="12.7109375" customWidth="1"/>
    <col min="9217" max="9217" width="7.5703125" customWidth="1"/>
    <col min="9218" max="9218" width="30.42578125" customWidth="1"/>
    <col min="9219" max="9219" width="9.42578125" customWidth="1"/>
    <col min="9220" max="9224" width="9.7109375" customWidth="1"/>
    <col min="9225" max="9225" width="9.42578125" customWidth="1"/>
    <col min="9226" max="9226" width="8.42578125" customWidth="1"/>
    <col min="9227" max="9227" width="9.140625" customWidth="1"/>
    <col min="9228" max="9228" width="5" customWidth="1"/>
    <col min="9472" max="9472" width="12.7109375" customWidth="1"/>
    <col min="9473" max="9473" width="7.5703125" customWidth="1"/>
    <col min="9474" max="9474" width="30.42578125" customWidth="1"/>
    <col min="9475" max="9475" width="9.42578125" customWidth="1"/>
    <col min="9476" max="9480" width="9.7109375" customWidth="1"/>
    <col min="9481" max="9481" width="9.42578125" customWidth="1"/>
    <col min="9482" max="9482" width="8.42578125" customWidth="1"/>
    <col min="9483" max="9483" width="9.140625" customWidth="1"/>
    <col min="9484" max="9484" width="5" customWidth="1"/>
    <col min="9728" max="9728" width="12.7109375" customWidth="1"/>
    <col min="9729" max="9729" width="7.5703125" customWidth="1"/>
    <col min="9730" max="9730" width="30.42578125" customWidth="1"/>
    <col min="9731" max="9731" width="9.42578125" customWidth="1"/>
    <col min="9732" max="9736" width="9.7109375" customWidth="1"/>
    <col min="9737" max="9737" width="9.42578125" customWidth="1"/>
    <col min="9738" max="9738" width="8.42578125" customWidth="1"/>
    <col min="9739" max="9739" width="9.140625" customWidth="1"/>
    <col min="9740" max="9740" width="5" customWidth="1"/>
    <col min="9984" max="9984" width="12.7109375" customWidth="1"/>
    <col min="9985" max="9985" width="7.5703125" customWidth="1"/>
    <col min="9986" max="9986" width="30.42578125" customWidth="1"/>
    <col min="9987" max="9987" width="9.42578125" customWidth="1"/>
    <col min="9988" max="9992" width="9.7109375" customWidth="1"/>
    <col min="9993" max="9993" width="9.42578125" customWidth="1"/>
    <col min="9994" max="9994" width="8.42578125" customWidth="1"/>
    <col min="9995" max="9995" width="9.140625" customWidth="1"/>
    <col min="9996" max="9996" width="5" customWidth="1"/>
    <col min="10240" max="10240" width="12.7109375" customWidth="1"/>
    <col min="10241" max="10241" width="7.5703125" customWidth="1"/>
    <col min="10242" max="10242" width="30.42578125" customWidth="1"/>
    <col min="10243" max="10243" width="9.42578125" customWidth="1"/>
    <col min="10244" max="10248" width="9.7109375" customWidth="1"/>
    <col min="10249" max="10249" width="9.42578125" customWidth="1"/>
    <col min="10250" max="10250" width="8.42578125" customWidth="1"/>
    <col min="10251" max="10251" width="9.140625" customWidth="1"/>
    <col min="10252" max="10252" width="5" customWidth="1"/>
    <col min="10496" max="10496" width="12.7109375" customWidth="1"/>
    <col min="10497" max="10497" width="7.5703125" customWidth="1"/>
    <col min="10498" max="10498" width="30.42578125" customWidth="1"/>
    <col min="10499" max="10499" width="9.42578125" customWidth="1"/>
    <col min="10500" max="10504" width="9.7109375" customWidth="1"/>
    <col min="10505" max="10505" width="9.42578125" customWidth="1"/>
    <col min="10506" max="10506" width="8.42578125" customWidth="1"/>
    <col min="10507" max="10507" width="9.140625" customWidth="1"/>
    <col min="10508" max="10508" width="5" customWidth="1"/>
    <col min="10752" max="10752" width="12.7109375" customWidth="1"/>
    <col min="10753" max="10753" width="7.5703125" customWidth="1"/>
    <col min="10754" max="10754" width="30.42578125" customWidth="1"/>
    <col min="10755" max="10755" width="9.42578125" customWidth="1"/>
    <col min="10756" max="10760" width="9.7109375" customWidth="1"/>
    <col min="10761" max="10761" width="9.42578125" customWidth="1"/>
    <col min="10762" max="10762" width="8.42578125" customWidth="1"/>
    <col min="10763" max="10763" width="9.140625" customWidth="1"/>
    <col min="10764" max="10764" width="5" customWidth="1"/>
    <col min="11008" max="11008" width="12.7109375" customWidth="1"/>
    <col min="11009" max="11009" width="7.5703125" customWidth="1"/>
    <col min="11010" max="11010" width="30.42578125" customWidth="1"/>
    <col min="11011" max="11011" width="9.42578125" customWidth="1"/>
    <col min="11012" max="11016" width="9.7109375" customWidth="1"/>
    <col min="11017" max="11017" width="9.42578125" customWidth="1"/>
    <col min="11018" max="11018" width="8.42578125" customWidth="1"/>
    <col min="11019" max="11019" width="9.140625" customWidth="1"/>
    <col min="11020" max="11020" width="5" customWidth="1"/>
    <col min="11264" max="11264" width="12.7109375" customWidth="1"/>
    <col min="11265" max="11265" width="7.5703125" customWidth="1"/>
    <col min="11266" max="11266" width="30.42578125" customWidth="1"/>
    <col min="11267" max="11267" width="9.42578125" customWidth="1"/>
    <col min="11268" max="11272" width="9.7109375" customWidth="1"/>
    <col min="11273" max="11273" width="9.42578125" customWidth="1"/>
    <col min="11274" max="11274" width="8.42578125" customWidth="1"/>
    <col min="11275" max="11275" width="9.140625" customWidth="1"/>
    <col min="11276" max="11276" width="5" customWidth="1"/>
    <col min="11520" max="11520" width="12.7109375" customWidth="1"/>
    <col min="11521" max="11521" width="7.5703125" customWidth="1"/>
    <col min="11522" max="11522" width="30.42578125" customWidth="1"/>
    <col min="11523" max="11523" width="9.42578125" customWidth="1"/>
    <col min="11524" max="11528" width="9.7109375" customWidth="1"/>
    <col min="11529" max="11529" width="9.42578125" customWidth="1"/>
    <col min="11530" max="11530" width="8.42578125" customWidth="1"/>
    <col min="11531" max="11531" width="9.140625" customWidth="1"/>
    <col min="11532" max="11532" width="5" customWidth="1"/>
    <col min="11776" max="11776" width="12.7109375" customWidth="1"/>
    <col min="11777" max="11777" width="7.5703125" customWidth="1"/>
    <col min="11778" max="11778" width="30.42578125" customWidth="1"/>
    <col min="11779" max="11779" width="9.42578125" customWidth="1"/>
    <col min="11780" max="11784" width="9.7109375" customWidth="1"/>
    <col min="11785" max="11785" width="9.42578125" customWidth="1"/>
    <col min="11786" max="11786" width="8.42578125" customWidth="1"/>
    <col min="11787" max="11787" width="9.140625" customWidth="1"/>
    <col min="11788" max="11788" width="5" customWidth="1"/>
    <col min="12032" max="12032" width="12.7109375" customWidth="1"/>
    <col min="12033" max="12033" width="7.5703125" customWidth="1"/>
    <col min="12034" max="12034" width="30.42578125" customWidth="1"/>
    <col min="12035" max="12035" width="9.42578125" customWidth="1"/>
    <col min="12036" max="12040" width="9.7109375" customWidth="1"/>
    <col min="12041" max="12041" width="9.42578125" customWidth="1"/>
    <col min="12042" max="12042" width="8.42578125" customWidth="1"/>
    <col min="12043" max="12043" width="9.140625" customWidth="1"/>
    <col min="12044" max="12044" width="5" customWidth="1"/>
    <col min="12288" max="12288" width="12.7109375" customWidth="1"/>
    <col min="12289" max="12289" width="7.5703125" customWidth="1"/>
    <col min="12290" max="12290" width="30.42578125" customWidth="1"/>
    <col min="12291" max="12291" width="9.42578125" customWidth="1"/>
    <col min="12292" max="12296" width="9.7109375" customWidth="1"/>
    <col min="12297" max="12297" width="9.42578125" customWidth="1"/>
    <col min="12298" max="12298" width="8.42578125" customWidth="1"/>
    <col min="12299" max="12299" width="9.140625" customWidth="1"/>
    <col min="12300" max="12300" width="5" customWidth="1"/>
    <col min="12544" max="12544" width="12.7109375" customWidth="1"/>
    <col min="12545" max="12545" width="7.5703125" customWidth="1"/>
    <col min="12546" max="12546" width="30.42578125" customWidth="1"/>
    <col min="12547" max="12547" width="9.42578125" customWidth="1"/>
    <col min="12548" max="12552" width="9.7109375" customWidth="1"/>
    <col min="12553" max="12553" width="9.42578125" customWidth="1"/>
    <col min="12554" max="12554" width="8.42578125" customWidth="1"/>
    <col min="12555" max="12555" width="9.140625" customWidth="1"/>
    <col min="12556" max="12556" width="5" customWidth="1"/>
    <col min="12800" max="12800" width="12.7109375" customWidth="1"/>
    <col min="12801" max="12801" width="7.5703125" customWidth="1"/>
    <col min="12802" max="12802" width="30.42578125" customWidth="1"/>
    <col min="12803" max="12803" width="9.42578125" customWidth="1"/>
    <col min="12804" max="12808" width="9.7109375" customWidth="1"/>
    <col min="12809" max="12809" width="9.42578125" customWidth="1"/>
    <col min="12810" max="12810" width="8.42578125" customWidth="1"/>
    <col min="12811" max="12811" width="9.140625" customWidth="1"/>
    <col min="12812" max="12812" width="5" customWidth="1"/>
    <col min="13056" max="13056" width="12.7109375" customWidth="1"/>
    <col min="13057" max="13057" width="7.5703125" customWidth="1"/>
    <col min="13058" max="13058" width="30.42578125" customWidth="1"/>
    <col min="13059" max="13059" width="9.42578125" customWidth="1"/>
    <col min="13060" max="13064" width="9.7109375" customWidth="1"/>
    <col min="13065" max="13065" width="9.42578125" customWidth="1"/>
    <col min="13066" max="13066" width="8.42578125" customWidth="1"/>
    <col min="13067" max="13067" width="9.140625" customWidth="1"/>
    <col min="13068" max="13068" width="5" customWidth="1"/>
    <col min="13312" max="13312" width="12.7109375" customWidth="1"/>
    <col min="13313" max="13313" width="7.5703125" customWidth="1"/>
    <col min="13314" max="13314" width="30.42578125" customWidth="1"/>
    <col min="13315" max="13315" width="9.42578125" customWidth="1"/>
    <col min="13316" max="13320" width="9.7109375" customWidth="1"/>
    <col min="13321" max="13321" width="9.42578125" customWidth="1"/>
    <col min="13322" max="13322" width="8.42578125" customWidth="1"/>
    <col min="13323" max="13323" width="9.140625" customWidth="1"/>
    <col min="13324" max="13324" width="5" customWidth="1"/>
    <col min="13568" max="13568" width="12.7109375" customWidth="1"/>
    <col min="13569" max="13569" width="7.5703125" customWidth="1"/>
    <col min="13570" max="13570" width="30.42578125" customWidth="1"/>
    <col min="13571" max="13571" width="9.42578125" customWidth="1"/>
    <col min="13572" max="13576" width="9.7109375" customWidth="1"/>
    <col min="13577" max="13577" width="9.42578125" customWidth="1"/>
    <col min="13578" max="13578" width="8.42578125" customWidth="1"/>
    <col min="13579" max="13579" width="9.140625" customWidth="1"/>
    <col min="13580" max="13580" width="5" customWidth="1"/>
    <col min="13824" max="13824" width="12.7109375" customWidth="1"/>
    <col min="13825" max="13825" width="7.5703125" customWidth="1"/>
    <col min="13826" max="13826" width="30.42578125" customWidth="1"/>
    <col min="13827" max="13827" width="9.42578125" customWidth="1"/>
    <col min="13828" max="13832" width="9.7109375" customWidth="1"/>
    <col min="13833" max="13833" width="9.42578125" customWidth="1"/>
    <col min="13834" max="13834" width="8.42578125" customWidth="1"/>
    <col min="13835" max="13835" width="9.140625" customWidth="1"/>
    <col min="13836" max="13836" width="5" customWidth="1"/>
    <col min="14080" max="14080" width="12.7109375" customWidth="1"/>
    <col min="14081" max="14081" width="7.5703125" customWidth="1"/>
    <col min="14082" max="14082" width="30.42578125" customWidth="1"/>
    <col min="14083" max="14083" width="9.42578125" customWidth="1"/>
    <col min="14084" max="14088" width="9.7109375" customWidth="1"/>
    <col min="14089" max="14089" width="9.42578125" customWidth="1"/>
    <col min="14090" max="14090" width="8.42578125" customWidth="1"/>
    <col min="14091" max="14091" width="9.140625" customWidth="1"/>
    <col min="14092" max="14092" width="5" customWidth="1"/>
    <col min="14336" max="14336" width="12.7109375" customWidth="1"/>
    <col min="14337" max="14337" width="7.5703125" customWidth="1"/>
    <col min="14338" max="14338" width="30.42578125" customWidth="1"/>
    <col min="14339" max="14339" width="9.42578125" customWidth="1"/>
    <col min="14340" max="14344" width="9.7109375" customWidth="1"/>
    <col min="14345" max="14345" width="9.42578125" customWidth="1"/>
    <col min="14346" max="14346" width="8.42578125" customWidth="1"/>
    <col min="14347" max="14347" width="9.140625" customWidth="1"/>
    <col min="14348" max="14348" width="5" customWidth="1"/>
    <col min="14592" max="14592" width="12.7109375" customWidth="1"/>
    <col min="14593" max="14593" width="7.5703125" customWidth="1"/>
    <col min="14594" max="14594" width="30.42578125" customWidth="1"/>
    <col min="14595" max="14595" width="9.42578125" customWidth="1"/>
    <col min="14596" max="14600" width="9.7109375" customWidth="1"/>
    <col min="14601" max="14601" width="9.42578125" customWidth="1"/>
    <col min="14602" max="14602" width="8.42578125" customWidth="1"/>
    <col min="14603" max="14603" width="9.140625" customWidth="1"/>
    <col min="14604" max="14604" width="5" customWidth="1"/>
    <col min="14848" max="14848" width="12.7109375" customWidth="1"/>
    <col min="14849" max="14849" width="7.5703125" customWidth="1"/>
    <col min="14850" max="14850" width="30.42578125" customWidth="1"/>
    <col min="14851" max="14851" width="9.42578125" customWidth="1"/>
    <col min="14852" max="14856" width="9.7109375" customWidth="1"/>
    <col min="14857" max="14857" width="9.42578125" customWidth="1"/>
    <col min="14858" max="14858" width="8.42578125" customWidth="1"/>
    <col min="14859" max="14859" width="9.140625" customWidth="1"/>
    <col min="14860" max="14860" width="5" customWidth="1"/>
    <col min="15104" max="15104" width="12.7109375" customWidth="1"/>
    <col min="15105" max="15105" width="7.5703125" customWidth="1"/>
    <col min="15106" max="15106" width="30.42578125" customWidth="1"/>
    <col min="15107" max="15107" width="9.42578125" customWidth="1"/>
    <col min="15108" max="15112" width="9.7109375" customWidth="1"/>
    <col min="15113" max="15113" width="9.42578125" customWidth="1"/>
    <col min="15114" max="15114" width="8.42578125" customWidth="1"/>
    <col min="15115" max="15115" width="9.140625" customWidth="1"/>
    <col min="15116" max="15116" width="5" customWidth="1"/>
    <col min="15360" max="15360" width="12.7109375" customWidth="1"/>
    <col min="15361" max="15361" width="7.5703125" customWidth="1"/>
    <col min="15362" max="15362" width="30.42578125" customWidth="1"/>
    <col min="15363" max="15363" width="9.42578125" customWidth="1"/>
    <col min="15364" max="15368" width="9.7109375" customWidth="1"/>
    <col min="15369" max="15369" width="9.42578125" customWidth="1"/>
    <col min="15370" max="15370" width="8.42578125" customWidth="1"/>
    <col min="15371" max="15371" width="9.140625" customWidth="1"/>
    <col min="15372" max="15372" width="5" customWidth="1"/>
    <col min="15616" max="15616" width="12.7109375" customWidth="1"/>
    <col min="15617" max="15617" width="7.5703125" customWidth="1"/>
    <col min="15618" max="15618" width="30.42578125" customWidth="1"/>
    <col min="15619" max="15619" width="9.42578125" customWidth="1"/>
    <col min="15620" max="15624" width="9.7109375" customWidth="1"/>
    <col min="15625" max="15625" width="9.42578125" customWidth="1"/>
    <col min="15626" max="15626" width="8.42578125" customWidth="1"/>
    <col min="15627" max="15627" width="9.140625" customWidth="1"/>
    <col min="15628" max="15628" width="5" customWidth="1"/>
    <col min="15872" max="15872" width="12.7109375" customWidth="1"/>
    <col min="15873" max="15873" width="7.5703125" customWidth="1"/>
    <col min="15874" max="15874" width="30.42578125" customWidth="1"/>
    <col min="15875" max="15875" width="9.42578125" customWidth="1"/>
    <col min="15876" max="15880" width="9.7109375" customWidth="1"/>
    <col min="15881" max="15881" width="9.42578125" customWidth="1"/>
    <col min="15882" max="15882" width="8.42578125" customWidth="1"/>
    <col min="15883" max="15883" width="9.140625" customWidth="1"/>
    <col min="15884" max="15884" width="5" customWidth="1"/>
    <col min="16128" max="16128" width="12.7109375" customWidth="1"/>
    <col min="16129" max="16129" width="7.5703125" customWidth="1"/>
    <col min="16130" max="16130" width="30.42578125" customWidth="1"/>
    <col min="16131" max="16131" width="9.42578125" customWidth="1"/>
    <col min="16132" max="16136" width="9.7109375" customWidth="1"/>
    <col min="16137" max="16137" width="9.42578125" customWidth="1"/>
    <col min="16138" max="16138" width="8.42578125" customWidth="1"/>
    <col min="16139" max="16139" width="9.140625" customWidth="1"/>
    <col min="16140" max="16140" width="5" customWidth="1"/>
  </cols>
  <sheetData>
    <row r="1" spans="2:11" x14ac:dyDescent="0.2">
      <c r="E1" s="1"/>
    </row>
    <row r="2" spans="2:11" x14ac:dyDescent="0.2">
      <c r="E2" s="1"/>
    </row>
    <row r="3" spans="2:11" x14ac:dyDescent="0.2">
      <c r="E3" s="1"/>
    </row>
    <row r="4" spans="2:11" x14ac:dyDescent="0.2">
      <c r="E4" s="1"/>
    </row>
    <row r="5" spans="2:11" x14ac:dyDescent="0.2">
      <c r="E5" s="1"/>
    </row>
    <row r="6" spans="2:11" x14ac:dyDescent="0.2">
      <c r="E6" s="1"/>
    </row>
    <row r="7" spans="2:11" ht="13.5" thickBot="1" x14ac:dyDescent="0.25">
      <c r="E7" s="1"/>
    </row>
    <row r="8" spans="2:11" ht="38.25" customHeight="1" thickBot="1" x14ac:dyDescent="0.25">
      <c r="C8" s="194" t="s">
        <v>140</v>
      </c>
      <c r="D8" s="194"/>
      <c r="E8" s="194"/>
      <c r="F8" s="194"/>
      <c r="G8" s="194"/>
      <c r="H8" s="194"/>
      <c r="I8" s="194"/>
      <c r="J8" s="194"/>
      <c r="K8" s="194"/>
    </row>
    <row r="9" spans="2:11" ht="28.5" customHeight="1" x14ac:dyDescent="0.35">
      <c r="C9" s="29"/>
      <c r="D9" s="2"/>
      <c r="E9" s="2"/>
      <c r="F9" s="30"/>
      <c r="G9" s="2"/>
      <c r="H9" s="2"/>
      <c r="I9" s="31"/>
      <c r="J9" s="2"/>
      <c r="K9" s="31"/>
    </row>
    <row r="10" spans="2:11" x14ac:dyDescent="0.2">
      <c r="C10" s="32" t="s">
        <v>26</v>
      </c>
      <c r="D10" s="33"/>
      <c r="E10" s="34">
        <v>2023</v>
      </c>
      <c r="F10" s="35"/>
      <c r="G10" s="33"/>
      <c r="H10" s="34">
        <v>2024</v>
      </c>
      <c r="I10" s="36"/>
      <c r="J10" s="37"/>
      <c r="K10" s="38"/>
    </row>
    <row r="11" spans="2:11" x14ac:dyDescent="0.2">
      <c r="C11" s="39" t="s">
        <v>100</v>
      </c>
      <c r="D11" s="195" t="s">
        <v>141</v>
      </c>
      <c r="E11" s="195"/>
      <c r="F11" s="195"/>
      <c r="G11" s="195" t="s">
        <v>141</v>
      </c>
      <c r="H11" s="195"/>
      <c r="I11" s="195"/>
      <c r="J11" s="196" t="s">
        <v>27</v>
      </c>
      <c r="K11" s="196"/>
    </row>
    <row r="12" spans="2:11" ht="13.5" thickBot="1" x14ac:dyDescent="0.25">
      <c r="C12" s="40"/>
      <c r="D12" s="41" t="s">
        <v>0</v>
      </c>
      <c r="E12" s="41" t="s">
        <v>1</v>
      </c>
      <c r="F12" s="42" t="s">
        <v>28</v>
      </c>
      <c r="G12" s="41" t="s">
        <v>96</v>
      </c>
      <c r="H12" s="41" t="s">
        <v>1</v>
      </c>
      <c r="I12" s="43" t="s">
        <v>28</v>
      </c>
      <c r="J12" s="44" t="s">
        <v>28</v>
      </c>
      <c r="K12" s="43" t="s">
        <v>2</v>
      </c>
    </row>
    <row r="13" spans="2:11" ht="14.25" thickTop="1" thickBot="1" x14ac:dyDescent="0.25">
      <c r="B13" s="45"/>
      <c r="C13" s="46"/>
      <c r="D13" s="47"/>
      <c r="E13" s="47"/>
      <c r="F13" s="48"/>
      <c r="G13" s="47"/>
      <c r="H13" s="47"/>
      <c r="I13" s="48"/>
      <c r="J13" s="47"/>
      <c r="K13" s="48"/>
    </row>
    <row r="14" spans="2:11" ht="15" thickBot="1" x14ac:dyDescent="0.25">
      <c r="B14" s="49" t="s">
        <v>3</v>
      </c>
      <c r="C14" s="50" t="s">
        <v>101</v>
      </c>
      <c r="D14" s="51">
        <f t="shared" ref="D14:I14" si="0">D18+D26+D36</f>
        <v>4985030</v>
      </c>
      <c r="E14" s="51">
        <f t="shared" si="0"/>
        <v>2599644</v>
      </c>
      <c r="F14" s="52">
        <f t="shared" si="0"/>
        <v>7584674</v>
      </c>
      <c r="G14" s="51">
        <f t="shared" si="0"/>
        <v>5157521</v>
      </c>
      <c r="H14" s="51">
        <f t="shared" si="0"/>
        <v>2704024</v>
      </c>
      <c r="I14" s="52">
        <f t="shared" si="0"/>
        <v>7861545</v>
      </c>
      <c r="J14" s="53">
        <f>ABS(I14-F14)</f>
        <v>276871</v>
      </c>
      <c r="K14" s="54">
        <f>I14/F14-1</f>
        <v>3.6504007950770134E-2</v>
      </c>
    </row>
    <row r="15" spans="2:11" ht="12.75" customHeight="1" x14ac:dyDescent="0.25">
      <c r="B15" s="55"/>
      <c r="C15" s="193" t="s">
        <v>136</v>
      </c>
      <c r="D15" s="57"/>
      <c r="E15" s="57"/>
      <c r="F15" s="58"/>
      <c r="G15" s="57"/>
      <c r="H15" s="57"/>
      <c r="I15" s="58"/>
      <c r="J15" s="59"/>
      <c r="K15" s="60"/>
    </row>
    <row r="16" spans="2:11" ht="13.5" x14ac:dyDescent="0.25">
      <c r="B16" s="55"/>
      <c r="C16" s="56" t="s">
        <v>102</v>
      </c>
      <c r="D16" s="61"/>
      <c r="E16" s="62"/>
      <c r="F16" s="58"/>
      <c r="G16" s="61"/>
      <c r="H16" s="62"/>
      <c r="I16" s="58"/>
      <c r="J16" s="63"/>
      <c r="K16" s="64"/>
    </row>
    <row r="17" spans="2:11" ht="13.5" thickBot="1" x14ac:dyDescent="0.25">
      <c r="B17" s="55"/>
      <c r="C17" s="46"/>
      <c r="D17" s="61"/>
      <c r="E17" s="62"/>
      <c r="F17" s="58"/>
      <c r="G17" s="61"/>
      <c r="H17" s="62"/>
      <c r="I17" s="58"/>
      <c r="J17" s="63"/>
      <c r="K17" s="64"/>
    </row>
    <row r="18" spans="2:11" ht="13.5" thickBot="1" x14ac:dyDescent="0.25">
      <c r="B18" s="49" t="s">
        <v>4</v>
      </c>
      <c r="C18" s="65" t="s">
        <v>103</v>
      </c>
      <c r="D18" s="51">
        <f t="shared" ref="D18:I18" si="1">SUM(D20:D24)</f>
        <v>0</v>
      </c>
      <c r="E18" s="51">
        <f t="shared" si="1"/>
        <v>0</v>
      </c>
      <c r="F18" s="52">
        <f t="shared" si="1"/>
        <v>0</v>
      </c>
      <c r="G18" s="51">
        <f t="shared" si="1"/>
        <v>0</v>
      </c>
      <c r="H18" s="51">
        <f t="shared" si="1"/>
        <v>0</v>
      </c>
      <c r="I18" s="52">
        <f t="shared" si="1"/>
        <v>0</v>
      </c>
      <c r="J18" s="53">
        <f>ABS(I18-F18)</f>
        <v>0</v>
      </c>
      <c r="K18" s="54" t="e">
        <f>I18/F18-1</f>
        <v>#DIV/0!</v>
      </c>
    </row>
    <row r="19" spans="2:11" x14ac:dyDescent="0.2">
      <c r="B19" s="55"/>
      <c r="C19" s="46" t="s">
        <v>104</v>
      </c>
      <c r="D19" s="66"/>
      <c r="E19" s="66"/>
      <c r="F19" s="48"/>
      <c r="G19" s="66"/>
      <c r="H19" s="66"/>
      <c r="I19" s="48"/>
      <c r="J19" s="63"/>
      <c r="K19" s="64"/>
    </row>
    <row r="20" spans="2:11" x14ac:dyDescent="0.2">
      <c r="B20" s="67" t="s">
        <v>5</v>
      </c>
      <c r="C20" s="68" t="s">
        <v>46</v>
      </c>
      <c r="D20" s="69">
        <v>0</v>
      </c>
      <c r="E20" s="70">
        <v>0</v>
      </c>
      <c r="F20" s="71">
        <f>D20+E20</f>
        <v>0</v>
      </c>
      <c r="G20" s="69">
        <v>0</v>
      </c>
      <c r="H20" s="70">
        <v>0</v>
      </c>
      <c r="I20" s="72">
        <f>G20+H20</f>
        <v>0</v>
      </c>
      <c r="J20" s="73">
        <f t="shared" ref="J20:J24" si="2">ABS(I20-F20)</f>
        <v>0</v>
      </c>
      <c r="K20" s="74" t="e">
        <f>I20/F20-1</f>
        <v>#DIV/0!</v>
      </c>
    </row>
    <row r="21" spans="2:11" x14ac:dyDescent="0.2">
      <c r="B21" s="67" t="s">
        <v>6</v>
      </c>
      <c r="C21" s="68" t="s">
        <v>105</v>
      </c>
      <c r="D21" s="69">
        <v>0</v>
      </c>
      <c r="E21" s="70">
        <v>0</v>
      </c>
      <c r="F21" s="71">
        <f>D21+E21</f>
        <v>0</v>
      </c>
      <c r="G21" s="69">
        <v>0</v>
      </c>
      <c r="H21" s="70">
        <v>0</v>
      </c>
      <c r="I21" s="72">
        <f>G21+H21</f>
        <v>0</v>
      </c>
      <c r="J21" s="73">
        <f t="shared" si="2"/>
        <v>0</v>
      </c>
      <c r="K21" s="74" t="e">
        <f>I21/F21-1</f>
        <v>#DIV/0!</v>
      </c>
    </row>
    <row r="22" spans="2:11" ht="24" x14ac:dyDescent="0.2">
      <c r="B22" s="75" t="s">
        <v>7</v>
      </c>
      <c r="C22" s="76" t="s">
        <v>106</v>
      </c>
      <c r="D22" s="77">
        <v>0</v>
      </c>
      <c r="E22" s="78">
        <v>0</v>
      </c>
      <c r="F22" s="79">
        <f>D22+E22</f>
        <v>0</v>
      </c>
      <c r="G22" s="77">
        <v>0</v>
      </c>
      <c r="H22" s="78">
        <v>0</v>
      </c>
      <c r="I22" s="80">
        <f>G22+H22</f>
        <v>0</v>
      </c>
      <c r="J22" s="81">
        <f t="shared" si="2"/>
        <v>0</v>
      </c>
      <c r="K22" s="82" t="e">
        <f>I22/F22-1</f>
        <v>#DIV/0!</v>
      </c>
    </row>
    <row r="23" spans="2:11" x14ac:dyDescent="0.2">
      <c r="B23" s="67" t="s">
        <v>8</v>
      </c>
      <c r="C23" s="68" t="s">
        <v>107</v>
      </c>
      <c r="D23" s="69">
        <v>0</v>
      </c>
      <c r="E23" s="70">
        <v>0</v>
      </c>
      <c r="F23" s="71">
        <f t="shared" ref="F23:F24" si="3">D23+E23</f>
        <v>0</v>
      </c>
      <c r="G23" s="69">
        <v>0</v>
      </c>
      <c r="H23" s="70">
        <v>0</v>
      </c>
      <c r="I23" s="72">
        <f t="shared" ref="I23:I24" si="4">G23+H23</f>
        <v>0</v>
      </c>
      <c r="J23" s="73">
        <f t="shared" si="2"/>
        <v>0</v>
      </c>
      <c r="K23" s="74" t="e">
        <f>I23/F23-1</f>
        <v>#DIV/0!</v>
      </c>
    </row>
    <row r="24" spans="2:11" x14ac:dyDescent="0.2">
      <c r="B24" s="67" t="s">
        <v>77</v>
      </c>
      <c r="C24" s="68" t="s">
        <v>108</v>
      </c>
      <c r="D24" s="69">
        <v>0</v>
      </c>
      <c r="E24" s="70">
        <v>0</v>
      </c>
      <c r="F24" s="71">
        <f t="shared" si="3"/>
        <v>0</v>
      </c>
      <c r="G24" s="69">
        <v>0</v>
      </c>
      <c r="H24" s="70">
        <v>0</v>
      </c>
      <c r="I24" s="72">
        <f t="shared" si="4"/>
        <v>0</v>
      </c>
      <c r="J24" s="73">
        <f t="shared" si="2"/>
        <v>0</v>
      </c>
      <c r="K24" s="74" t="e">
        <f>I24/F24-1</f>
        <v>#DIV/0!</v>
      </c>
    </row>
    <row r="25" spans="2:11" ht="13.5" thickBot="1" x14ac:dyDescent="0.25">
      <c r="B25" s="55"/>
      <c r="C25" s="55"/>
      <c r="D25" s="83"/>
      <c r="E25" s="83"/>
      <c r="F25" s="84"/>
      <c r="G25" s="83"/>
      <c r="H25" s="83"/>
      <c r="I25" s="84"/>
      <c r="J25" s="59"/>
      <c r="K25" s="64"/>
    </row>
    <row r="26" spans="2:11" ht="13.5" thickBot="1" x14ac:dyDescent="0.25">
      <c r="B26" s="49" t="s">
        <v>9</v>
      </c>
      <c r="C26" s="65" t="s">
        <v>95</v>
      </c>
      <c r="D26" s="85">
        <f t="shared" ref="D26:I26" si="5">SUM(D28:D34)</f>
        <v>287205</v>
      </c>
      <c r="E26" s="85">
        <f t="shared" si="5"/>
        <v>131823</v>
      </c>
      <c r="F26" s="86">
        <f t="shared" si="5"/>
        <v>419028</v>
      </c>
      <c r="G26" s="85">
        <f t="shared" si="5"/>
        <v>258565</v>
      </c>
      <c r="H26" s="85">
        <f t="shared" si="5"/>
        <v>110612</v>
      </c>
      <c r="I26" s="86">
        <f t="shared" si="5"/>
        <v>369177</v>
      </c>
      <c r="J26" s="53">
        <f>ABS(I26-F26)</f>
        <v>49851</v>
      </c>
      <c r="K26" s="54">
        <f>I26/F26-1</f>
        <v>-0.11896818351040983</v>
      </c>
    </row>
    <row r="27" spans="2:11" x14ac:dyDescent="0.2">
      <c r="B27" s="55"/>
      <c r="C27" s="46" t="s">
        <v>104</v>
      </c>
      <c r="D27" s="66"/>
      <c r="E27" s="66"/>
      <c r="F27" s="48"/>
      <c r="G27" s="66"/>
      <c r="H27" s="66"/>
      <c r="I27" s="48"/>
      <c r="J27" s="57"/>
      <c r="K27" s="64"/>
    </row>
    <row r="28" spans="2:11" x14ac:dyDescent="0.2">
      <c r="B28" s="67" t="s">
        <v>10</v>
      </c>
      <c r="C28" s="68" t="s">
        <v>40</v>
      </c>
      <c r="D28" s="69">
        <v>141315</v>
      </c>
      <c r="E28" s="70">
        <v>37529</v>
      </c>
      <c r="F28" s="71">
        <f t="shared" ref="F28:F34" si="6">D28+E28</f>
        <v>178844</v>
      </c>
      <c r="G28" s="69">
        <v>134479</v>
      </c>
      <c r="H28" s="70">
        <v>42516</v>
      </c>
      <c r="I28" s="71">
        <f t="shared" ref="I28:I34" si="7">G28+H28</f>
        <v>176995</v>
      </c>
      <c r="J28" s="87">
        <f t="shared" ref="J28:J34" si="8">ABS(I28-F28)</f>
        <v>1849</v>
      </c>
      <c r="K28" s="88">
        <f t="shared" ref="K28:K34" si="9">I28/F28-1</f>
        <v>-1.0338619131757265E-2</v>
      </c>
    </row>
    <row r="29" spans="2:11" x14ac:dyDescent="0.2">
      <c r="B29" s="67" t="s">
        <v>11</v>
      </c>
      <c r="C29" s="68" t="s">
        <v>109</v>
      </c>
      <c r="D29" s="69">
        <v>25683</v>
      </c>
      <c r="E29" s="70">
        <v>9566</v>
      </c>
      <c r="F29" s="71">
        <f t="shared" si="6"/>
        <v>35249</v>
      </c>
      <c r="G29" s="69">
        <v>15866</v>
      </c>
      <c r="H29" s="70">
        <v>0</v>
      </c>
      <c r="I29" s="71">
        <f t="shared" si="7"/>
        <v>15866</v>
      </c>
      <c r="J29" s="87">
        <f t="shared" si="8"/>
        <v>19383</v>
      </c>
      <c r="K29" s="88">
        <f t="shared" si="9"/>
        <v>-0.54988794008340669</v>
      </c>
    </row>
    <row r="30" spans="2:11" x14ac:dyDescent="0.2">
      <c r="B30" s="67" t="s">
        <v>12</v>
      </c>
      <c r="C30" s="68" t="s">
        <v>45</v>
      </c>
      <c r="D30" s="69">
        <v>0</v>
      </c>
      <c r="E30" s="70">
        <v>0</v>
      </c>
      <c r="F30" s="71">
        <f t="shared" si="6"/>
        <v>0</v>
      </c>
      <c r="G30" s="69">
        <v>0</v>
      </c>
      <c r="H30" s="70">
        <v>0</v>
      </c>
      <c r="I30" s="71">
        <f t="shared" si="7"/>
        <v>0</v>
      </c>
      <c r="J30" s="87">
        <f t="shared" si="8"/>
        <v>0</v>
      </c>
      <c r="K30" s="88" t="e">
        <f t="shared" si="9"/>
        <v>#DIV/0!</v>
      </c>
    </row>
    <row r="31" spans="2:11" x14ac:dyDescent="0.2">
      <c r="B31" s="67" t="s">
        <v>13</v>
      </c>
      <c r="C31" s="68" t="s">
        <v>110</v>
      </c>
      <c r="D31" s="69">
        <v>9679</v>
      </c>
      <c r="E31" s="70">
        <v>4185</v>
      </c>
      <c r="F31" s="71">
        <f t="shared" si="6"/>
        <v>13864</v>
      </c>
      <c r="G31" s="69">
        <v>6402</v>
      </c>
      <c r="H31" s="70">
        <v>5120</v>
      </c>
      <c r="I31" s="71">
        <f t="shared" si="7"/>
        <v>11522</v>
      </c>
      <c r="J31" s="87">
        <f t="shared" si="8"/>
        <v>2342</v>
      </c>
      <c r="K31" s="88">
        <f t="shared" si="9"/>
        <v>-0.16892671667628389</v>
      </c>
    </row>
    <row r="32" spans="2:11" x14ac:dyDescent="0.2">
      <c r="B32" s="67" t="s">
        <v>14</v>
      </c>
      <c r="C32" s="68" t="s">
        <v>111</v>
      </c>
      <c r="D32" s="69">
        <v>91435</v>
      </c>
      <c r="E32" s="70">
        <v>74831</v>
      </c>
      <c r="F32" s="71">
        <f t="shared" si="6"/>
        <v>166266</v>
      </c>
      <c r="G32" s="69">
        <v>92253</v>
      </c>
      <c r="H32" s="70">
        <v>59861</v>
      </c>
      <c r="I32" s="71">
        <f t="shared" si="7"/>
        <v>152114</v>
      </c>
      <c r="J32" s="87">
        <f t="shared" si="8"/>
        <v>14152</v>
      </c>
      <c r="K32" s="88"/>
    </row>
    <row r="33" spans="2:11" x14ac:dyDescent="0.2">
      <c r="B33" s="67" t="s">
        <v>97</v>
      </c>
      <c r="C33" s="68" t="s">
        <v>107</v>
      </c>
      <c r="D33" s="69">
        <v>18826</v>
      </c>
      <c r="E33" s="70">
        <v>0</v>
      </c>
      <c r="F33" s="71">
        <f t="shared" si="6"/>
        <v>18826</v>
      </c>
      <c r="G33" s="69">
        <v>7300</v>
      </c>
      <c r="H33" s="70">
        <v>0</v>
      </c>
      <c r="I33" s="71">
        <f t="shared" si="7"/>
        <v>7300</v>
      </c>
      <c r="J33" s="87">
        <f t="shared" si="8"/>
        <v>11526</v>
      </c>
      <c r="K33" s="88">
        <f t="shared" si="9"/>
        <v>-0.61223839371082545</v>
      </c>
    </row>
    <row r="34" spans="2:11" x14ac:dyDescent="0.2">
      <c r="B34" s="67" t="s">
        <v>78</v>
      </c>
      <c r="C34" s="68" t="s">
        <v>112</v>
      </c>
      <c r="D34" s="69">
        <v>267</v>
      </c>
      <c r="E34" s="70">
        <v>5712</v>
      </c>
      <c r="F34" s="71">
        <f t="shared" si="6"/>
        <v>5979</v>
      </c>
      <c r="G34" s="69">
        <v>2265</v>
      </c>
      <c r="H34" s="70">
        <v>3115</v>
      </c>
      <c r="I34" s="71">
        <f t="shared" si="7"/>
        <v>5380</v>
      </c>
      <c r="J34" s="87">
        <f t="shared" si="8"/>
        <v>599</v>
      </c>
      <c r="K34" s="88">
        <f t="shared" si="9"/>
        <v>-0.10018397725372141</v>
      </c>
    </row>
    <row r="35" spans="2:11" ht="13.5" thickBot="1" x14ac:dyDescent="0.25">
      <c r="B35" s="55"/>
      <c r="C35" s="46"/>
      <c r="D35" s="66"/>
      <c r="E35" s="66"/>
      <c r="F35" s="48"/>
      <c r="G35" s="66"/>
      <c r="H35" s="66"/>
      <c r="I35" s="48"/>
      <c r="J35" s="63"/>
      <c r="K35" s="64"/>
    </row>
    <row r="36" spans="2:11" ht="13.5" thickBot="1" x14ac:dyDescent="0.25">
      <c r="B36" s="49" t="s">
        <v>15</v>
      </c>
      <c r="C36" s="65" t="s">
        <v>113</v>
      </c>
      <c r="D36" s="51">
        <f t="shared" ref="D36:I36" si="10">SUM(D38:D40)</f>
        <v>4697825</v>
      </c>
      <c r="E36" s="51">
        <f t="shared" si="10"/>
        <v>2467821</v>
      </c>
      <c r="F36" s="52">
        <f t="shared" si="10"/>
        <v>7165646</v>
      </c>
      <c r="G36" s="51">
        <f t="shared" si="10"/>
        <v>4898956</v>
      </c>
      <c r="H36" s="51">
        <f t="shared" si="10"/>
        <v>2593412</v>
      </c>
      <c r="I36" s="52">
        <f t="shared" si="10"/>
        <v>7492368</v>
      </c>
      <c r="J36" s="53">
        <f>ABS(I36-F36)</f>
        <v>326722</v>
      </c>
      <c r="K36" s="54">
        <f>I36/F36-1</f>
        <v>4.5595609942215898E-2</v>
      </c>
    </row>
    <row r="37" spans="2:11" x14ac:dyDescent="0.2">
      <c r="B37" s="55"/>
      <c r="C37" s="46" t="s">
        <v>114</v>
      </c>
      <c r="D37" s="83"/>
      <c r="E37" s="83"/>
      <c r="F37" s="84"/>
      <c r="G37" s="83"/>
      <c r="H37" s="83"/>
      <c r="I37" s="84"/>
      <c r="J37" s="63"/>
      <c r="K37" s="64"/>
    </row>
    <row r="38" spans="2:11" x14ac:dyDescent="0.2">
      <c r="B38" s="67" t="s">
        <v>16</v>
      </c>
      <c r="C38" s="89" t="s">
        <v>137</v>
      </c>
      <c r="D38" s="69">
        <v>362468</v>
      </c>
      <c r="E38" s="70">
        <v>165486</v>
      </c>
      <c r="F38" s="71">
        <f>D38+E38</f>
        <v>527954</v>
      </c>
      <c r="G38" s="69">
        <v>88697</v>
      </c>
      <c r="H38" s="70">
        <v>50377</v>
      </c>
      <c r="I38" s="72">
        <f>G38+H38</f>
        <v>139074</v>
      </c>
      <c r="J38" s="90">
        <f>ABS(I38-F38)</f>
        <v>388880</v>
      </c>
      <c r="K38" s="74">
        <f>I38/F38-1</f>
        <v>-0.73657932319861197</v>
      </c>
    </row>
    <row r="39" spans="2:11" ht="13.5" x14ac:dyDescent="0.25">
      <c r="B39" s="67" t="s">
        <v>17</v>
      </c>
      <c r="C39" s="91" t="s">
        <v>138</v>
      </c>
      <c r="D39" s="69">
        <v>4335295</v>
      </c>
      <c r="E39" s="70">
        <v>2302034</v>
      </c>
      <c r="F39" s="71">
        <f>D39+E39</f>
        <v>6637329</v>
      </c>
      <c r="G39" s="69">
        <v>4810151</v>
      </c>
      <c r="H39" s="70">
        <v>2542866</v>
      </c>
      <c r="I39" s="72">
        <f>G39+H39</f>
        <v>7353017</v>
      </c>
      <c r="J39" s="90">
        <f>ABS(I39-F39)</f>
        <v>715688</v>
      </c>
      <c r="K39" s="74">
        <f>I39/F39-1</f>
        <v>0.1078277120209048</v>
      </c>
    </row>
    <row r="40" spans="2:11" ht="13.5" thickBot="1" x14ac:dyDescent="0.25">
      <c r="B40" s="67" t="s">
        <v>18</v>
      </c>
      <c r="C40" s="92" t="s">
        <v>115</v>
      </c>
      <c r="D40" s="93">
        <v>62</v>
      </c>
      <c r="E40" s="94">
        <v>301</v>
      </c>
      <c r="F40" s="95">
        <f>D40+E40</f>
        <v>363</v>
      </c>
      <c r="G40" s="93">
        <v>108</v>
      </c>
      <c r="H40" s="94">
        <v>169</v>
      </c>
      <c r="I40" s="96">
        <f>G40+H40</f>
        <v>277</v>
      </c>
      <c r="J40" s="97">
        <f>ABS(I40-F40)</f>
        <v>86</v>
      </c>
      <c r="K40" s="98">
        <f>I40/F40-1</f>
        <v>-0.23691460055096414</v>
      </c>
    </row>
    <row r="41" spans="2:11" x14ac:dyDescent="0.2">
      <c r="B41" s="55"/>
      <c r="C41" s="55"/>
      <c r="D41" s="83"/>
      <c r="E41" s="83"/>
      <c r="F41" s="84"/>
      <c r="G41" s="83"/>
      <c r="H41" s="83"/>
      <c r="I41" s="84"/>
      <c r="J41" s="99"/>
      <c r="K41" s="64"/>
    </row>
    <row r="42" spans="2:11" x14ac:dyDescent="0.2">
      <c r="B42" s="55"/>
      <c r="C42" s="100" t="s">
        <v>116</v>
      </c>
      <c r="D42" s="83"/>
      <c r="E42" s="83"/>
      <c r="F42" s="84"/>
      <c r="G42" s="83"/>
      <c r="H42" s="83"/>
      <c r="I42" s="84"/>
      <c r="J42" s="99"/>
      <c r="K42" s="64"/>
    </row>
    <row r="43" spans="2:11" x14ac:dyDescent="0.2">
      <c r="B43" s="55"/>
      <c r="C43" s="46" t="s">
        <v>117</v>
      </c>
      <c r="D43" s="83"/>
      <c r="E43" s="83"/>
      <c r="F43" s="84"/>
      <c r="G43" s="83"/>
      <c r="H43" s="83"/>
      <c r="I43" s="84"/>
      <c r="J43" s="99"/>
      <c r="K43" s="64"/>
    </row>
    <row r="44" spans="2:11" ht="13.5" thickBot="1" x14ac:dyDescent="0.25">
      <c r="B44" s="55"/>
      <c r="C44" s="55"/>
      <c r="D44" s="83"/>
      <c r="E44" s="83"/>
      <c r="F44" s="84"/>
      <c r="G44" s="83"/>
      <c r="H44" s="83"/>
      <c r="I44" s="84"/>
      <c r="J44" s="99"/>
      <c r="K44" s="64"/>
    </row>
    <row r="45" spans="2:11" x14ac:dyDescent="0.2">
      <c r="B45" s="49" t="s">
        <v>19</v>
      </c>
      <c r="C45" s="101" t="s">
        <v>118</v>
      </c>
      <c r="D45" s="102"/>
      <c r="E45" s="102"/>
      <c r="F45" s="103">
        <v>1409</v>
      </c>
      <c r="G45" s="102"/>
      <c r="H45" s="102"/>
      <c r="I45" s="103">
        <v>1265</v>
      </c>
      <c r="J45" s="104">
        <f>ABS(I45-F45)</f>
        <v>144</v>
      </c>
      <c r="K45" s="105">
        <f>I45/F45-1</f>
        <v>-0.10220014194464155</v>
      </c>
    </row>
    <row r="46" spans="2:11" ht="13.5" thickBot="1" x14ac:dyDescent="0.25">
      <c r="B46" s="49" t="s">
        <v>88</v>
      </c>
      <c r="C46" s="106" t="s">
        <v>119</v>
      </c>
      <c r="D46" s="107"/>
      <c r="E46" s="107"/>
      <c r="F46" s="108">
        <v>1269827</v>
      </c>
      <c r="G46" s="107"/>
      <c r="H46" s="107"/>
      <c r="I46" s="108">
        <v>1895223.25</v>
      </c>
      <c r="J46" s="109">
        <f>ABS(I46-F46)</f>
        <v>625396.25</v>
      </c>
      <c r="K46" s="110">
        <f>I46/F46-1</f>
        <v>0.49250508140085225</v>
      </c>
    </row>
    <row r="47" spans="2:11" ht="13.5" thickBot="1" x14ac:dyDescent="0.25">
      <c r="B47" s="55"/>
      <c r="C47" s="89"/>
      <c r="D47" s="3"/>
      <c r="E47" s="3"/>
      <c r="F47" s="3"/>
      <c r="G47" s="3"/>
      <c r="H47" s="3"/>
      <c r="I47" s="3"/>
      <c r="J47" s="111"/>
      <c r="K47" s="112"/>
    </row>
    <row r="48" spans="2:11" ht="13.5" thickBot="1" x14ac:dyDescent="0.25">
      <c r="B48" s="113" t="s">
        <v>20</v>
      </c>
      <c r="C48" s="192" t="s">
        <v>134</v>
      </c>
      <c r="D48" s="115">
        <f>D50+D51</f>
        <v>2386</v>
      </c>
      <c r="E48" s="116">
        <f>E50+E51</f>
        <v>2296</v>
      </c>
      <c r="F48" s="117">
        <f>D48+E48</f>
        <v>4682</v>
      </c>
      <c r="G48" s="118">
        <f>G50+G51</f>
        <v>2498</v>
      </c>
      <c r="H48" s="116">
        <f>H50+H51</f>
        <v>2604</v>
      </c>
      <c r="I48" s="117">
        <f>G48+H48</f>
        <v>5102</v>
      </c>
      <c r="J48" s="119">
        <f>ABS(I48-F48)</f>
        <v>420</v>
      </c>
      <c r="K48" s="54">
        <f>I48/F48-1</f>
        <v>8.9705254164886838E-2</v>
      </c>
    </row>
    <row r="49" spans="2:11" x14ac:dyDescent="0.2">
      <c r="B49" s="120"/>
      <c r="C49" s="121" t="s">
        <v>104</v>
      </c>
      <c r="D49" s="122"/>
      <c r="E49" s="83"/>
      <c r="F49" s="123"/>
      <c r="G49" s="83"/>
      <c r="H49" s="83"/>
      <c r="I49" s="123"/>
      <c r="J49" s="124"/>
      <c r="K49" s="125"/>
    </row>
    <row r="50" spans="2:11" x14ac:dyDescent="0.2">
      <c r="B50" s="67" t="s">
        <v>21</v>
      </c>
      <c r="C50" s="126" t="s">
        <v>121</v>
      </c>
      <c r="D50" s="127">
        <v>0</v>
      </c>
      <c r="E50" s="127">
        <v>0</v>
      </c>
      <c r="F50" s="128">
        <f>D50+E50</f>
        <v>0</v>
      </c>
      <c r="G50" s="127">
        <v>0</v>
      </c>
      <c r="H50" s="127">
        <v>0</v>
      </c>
      <c r="I50" s="128">
        <f>G50+H50</f>
        <v>0</v>
      </c>
      <c r="J50" s="63">
        <f>ABS(I50-F50)</f>
        <v>0</v>
      </c>
      <c r="K50" s="129" t="e">
        <f>I50/F50-1</f>
        <v>#DIV/0!</v>
      </c>
    </row>
    <row r="51" spans="2:11" ht="13.5" thickBot="1" x14ac:dyDescent="0.25">
      <c r="B51" s="67" t="s">
        <v>22</v>
      </c>
      <c r="C51" s="130" t="s">
        <v>120</v>
      </c>
      <c r="D51" s="131">
        <v>2386</v>
      </c>
      <c r="E51" s="131">
        <v>2296</v>
      </c>
      <c r="F51" s="132">
        <f>D51+E51</f>
        <v>4682</v>
      </c>
      <c r="G51" s="131">
        <v>2498</v>
      </c>
      <c r="H51" s="131">
        <v>2604</v>
      </c>
      <c r="I51" s="132">
        <f>G51+H51</f>
        <v>5102</v>
      </c>
      <c r="J51" s="133">
        <v>0</v>
      </c>
      <c r="K51" s="134">
        <f>I51/F51-1</f>
        <v>8.9705254164886838E-2</v>
      </c>
    </row>
    <row r="52" spans="2:11" ht="13.5" thickBot="1" x14ac:dyDescent="0.25">
      <c r="B52" s="113" t="s">
        <v>23</v>
      </c>
      <c r="C52" s="114" t="s">
        <v>122</v>
      </c>
      <c r="D52" s="135"/>
      <c r="E52" s="136"/>
      <c r="F52" s="117">
        <f>F54+F55</f>
        <v>221560</v>
      </c>
      <c r="G52" s="137"/>
      <c r="H52" s="136"/>
      <c r="I52" s="117">
        <f>I54+I55</f>
        <v>216676</v>
      </c>
      <c r="J52" s="138">
        <f>ABS(I52-F52)</f>
        <v>4884</v>
      </c>
      <c r="K52" s="139">
        <f>I52/F52-1</f>
        <v>-2.2043690196786425E-2</v>
      </c>
    </row>
    <row r="53" spans="2:11" x14ac:dyDescent="0.2">
      <c r="B53" s="113"/>
      <c r="C53" s="140"/>
      <c r="D53" s="141"/>
      <c r="E53" s="142"/>
      <c r="F53" s="143"/>
      <c r="G53" s="28"/>
      <c r="H53" s="142"/>
      <c r="I53" s="143"/>
      <c r="J53" s="111"/>
      <c r="K53" s="144"/>
    </row>
    <row r="54" spans="2:11" ht="13.5" thickBot="1" x14ac:dyDescent="0.25">
      <c r="B54" s="67" t="s">
        <v>24</v>
      </c>
      <c r="C54" s="46" t="s">
        <v>123</v>
      </c>
      <c r="D54" s="70">
        <v>27732</v>
      </c>
      <c r="E54" s="70">
        <v>29966</v>
      </c>
      <c r="F54" s="48">
        <f>D54+E54</f>
        <v>57698</v>
      </c>
      <c r="G54" s="70">
        <v>27868</v>
      </c>
      <c r="H54" s="70">
        <v>28335</v>
      </c>
      <c r="I54" s="145">
        <f>G54+H54</f>
        <v>56203</v>
      </c>
      <c r="J54" s="146">
        <f>ABS(I54-F54)</f>
        <v>1495</v>
      </c>
      <c r="K54" s="129">
        <f t="shared" ref="K54:K55" si="11">I54/F54-1</f>
        <v>-2.5910776803355406E-2</v>
      </c>
    </row>
    <row r="55" spans="2:11" ht="13.5" thickBot="1" x14ac:dyDescent="0.25">
      <c r="B55" s="67" t="s">
        <v>25</v>
      </c>
      <c r="C55" s="46" t="s">
        <v>124</v>
      </c>
      <c r="D55" s="135"/>
      <c r="E55" s="147"/>
      <c r="F55" s="148">
        <v>163862</v>
      </c>
      <c r="G55" s="135"/>
      <c r="H55" s="147"/>
      <c r="I55" s="148">
        <v>160473</v>
      </c>
      <c r="J55" s="149">
        <f>ABS(I55-F55)</f>
        <v>3389</v>
      </c>
      <c r="K55" s="150">
        <f t="shared" si="11"/>
        <v>-2.0682037324089797E-2</v>
      </c>
    </row>
    <row r="56" spans="2:11" ht="13.5" thickBot="1" x14ac:dyDescent="0.25">
      <c r="B56" s="67"/>
      <c r="C56" s="46"/>
      <c r="D56" s="66"/>
      <c r="E56" s="66"/>
      <c r="F56" s="48"/>
      <c r="G56" s="66"/>
      <c r="H56" s="66"/>
      <c r="I56" s="48"/>
      <c r="J56" s="63"/>
      <c r="K56" s="151"/>
    </row>
    <row r="57" spans="2:11" ht="13.5" thickBot="1" x14ac:dyDescent="0.25">
      <c r="B57" s="49" t="s">
        <v>80</v>
      </c>
      <c r="C57" s="65" t="s">
        <v>125</v>
      </c>
      <c r="D57" s="51">
        <f>D59+D64</f>
        <v>26078</v>
      </c>
      <c r="E57" s="51">
        <f>E59+E64</f>
        <v>27134</v>
      </c>
      <c r="F57" s="52">
        <f>D57+E57</f>
        <v>53212</v>
      </c>
      <c r="G57" s="51">
        <f>G59+G64</f>
        <v>6473</v>
      </c>
      <c r="H57" s="51">
        <f>H59+H64</f>
        <v>6816</v>
      </c>
      <c r="I57" s="52">
        <f>G57+H57</f>
        <v>13289</v>
      </c>
      <c r="J57" s="53">
        <f>ABS(I57-F57)</f>
        <v>39923</v>
      </c>
      <c r="K57" s="139">
        <f t="shared" ref="K57" si="12">I57/F57-1</f>
        <v>-0.75026309854919937</v>
      </c>
    </row>
    <row r="58" spans="2:11" ht="13.5" thickBot="1" x14ac:dyDescent="0.25">
      <c r="B58" s="49"/>
      <c r="C58" s="152"/>
      <c r="D58" s="153"/>
      <c r="E58" s="154"/>
      <c r="F58" s="155"/>
      <c r="G58" s="153"/>
      <c r="H58" s="154"/>
      <c r="I58" s="155"/>
      <c r="J58" s="156"/>
      <c r="K58" s="157"/>
    </row>
    <row r="59" spans="2:11" ht="13.5" thickBot="1" x14ac:dyDescent="0.25">
      <c r="B59" s="55" t="s">
        <v>81</v>
      </c>
      <c r="C59" s="121" t="s">
        <v>132</v>
      </c>
      <c r="D59" s="158">
        <f>D61+D62</f>
        <v>26078</v>
      </c>
      <c r="E59" s="159">
        <f>E61+E62</f>
        <v>27134</v>
      </c>
      <c r="F59" s="86">
        <f>D59+E59</f>
        <v>53212</v>
      </c>
      <c r="G59" s="158">
        <f>G61+G62</f>
        <v>6473</v>
      </c>
      <c r="H59" s="159">
        <f>H61+H62</f>
        <v>6816</v>
      </c>
      <c r="I59" s="86">
        <f>G59+H59</f>
        <v>13289</v>
      </c>
      <c r="J59" s="160">
        <f>ABS(I59-F59)</f>
        <v>39923</v>
      </c>
      <c r="K59" s="161">
        <f>I59/F59-1</f>
        <v>-0.75026309854919937</v>
      </c>
    </row>
    <row r="60" spans="2:11" x14ac:dyDescent="0.2">
      <c r="B60" s="67"/>
      <c r="C60" s="46" t="s">
        <v>126</v>
      </c>
      <c r="D60" s="83"/>
      <c r="E60" s="83"/>
      <c r="F60" s="84"/>
      <c r="G60" s="83"/>
      <c r="H60" s="83"/>
      <c r="I60" s="84"/>
      <c r="J60" s="63"/>
      <c r="K60" s="157"/>
    </row>
    <row r="61" spans="2:11" x14ac:dyDescent="0.2">
      <c r="B61" s="67" t="s">
        <v>89</v>
      </c>
      <c r="C61" s="89" t="s">
        <v>127</v>
      </c>
      <c r="D61" s="69">
        <v>463</v>
      </c>
      <c r="E61" s="70">
        <v>18381</v>
      </c>
      <c r="F61" s="162">
        <f>D61+E61</f>
        <v>18844</v>
      </c>
      <c r="G61" s="69">
        <v>221</v>
      </c>
      <c r="H61" s="70">
        <v>4086</v>
      </c>
      <c r="I61" s="162">
        <f>G61+H61</f>
        <v>4307</v>
      </c>
      <c r="J61" s="163">
        <f>ABS(I61-F61)</f>
        <v>14537</v>
      </c>
      <c r="K61" s="88">
        <f>I61/F61-1</f>
        <v>-0.77143918488643604</v>
      </c>
    </row>
    <row r="62" spans="2:11" x14ac:dyDescent="0.2">
      <c r="B62" s="67" t="s">
        <v>90</v>
      </c>
      <c r="C62" s="89" t="s">
        <v>128</v>
      </c>
      <c r="D62" s="69">
        <v>25615</v>
      </c>
      <c r="E62" s="70">
        <v>8753</v>
      </c>
      <c r="F62" s="162">
        <f>D62+E62</f>
        <v>34368</v>
      </c>
      <c r="G62" s="69">
        <v>6252</v>
      </c>
      <c r="H62" s="70">
        <v>2730</v>
      </c>
      <c r="I62" s="162">
        <f>G62+H62</f>
        <v>8982</v>
      </c>
      <c r="J62" s="163">
        <f>ABS(I62-F62)</f>
        <v>25386</v>
      </c>
      <c r="K62" s="88">
        <f>I62/F62-1</f>
        <v>-0.73865223463687157</v>
      </c>
    </row>
    <row r="63" spans="2:11" ht="13.5" thickBot="1" x14ac:dyDescent="0.25">
      <c r="B63" s="67"/>
      <c r="C63" s="164"/>
      <c r="D63" s="165"/>
      <c r="E63" s="127"/>
      <c r="F63" s="166"/>
      <c r="G63" s="165"/>
      <c r="H63" s="127"/>
      <c r="I63" s="166"/>
      <c r="J63" s="167"/>
      <c r="K63" s="168"/>
    </row>
    <row r="64" spans="2:11" ht="13.5" thickBot="1" x14ac:dyDescent="0.25">
      <c r="B64" s="169" t="s">
        <v>82</v>
      </c>
      <c r="C64" s="170" t="s">
        <v>133</v>
      </c>
      <c r="D64" s="171">
        <f>D66+D67</f>
        <v>0</v>
      </c>
      <c r="E64" s="172">
        <f>E66+E67</f>
        <v>0</v>
      </c>
      <c r="F64" s="173">
        <f>D64+E64</f>
        <v>0</v>
      </c>
      <c r="G64" s="171">
        <f>G66+G67</f>
        <v>0</v>
      </c>
      <c r="H64" s="172">
        <f>H66+H67</f>
        <v>0</v>
      </c>
      <c r="I64" s="173">
        <f>G64+H64</f>
        <v>0</v>
      </c>
      <c r="J64" s="160">
        <f>ABS(I64-F64)</f>
        <v>0</v>
      </c>
      <c r="K64" s="161" t="e">
        <f>I64/F64-1</f>
        <v>#DIV/0!</v>
      </c>
    </row>
    <row r="65" spans="2:11" x14ac:dyDescent="0.2">
      <c r="B65" s="67"/>
      <c r="C65" s="46" t="s">
        <v>126</v>
      </c>
      <c r="D65" s="174"/>
      <c r="E65" s="175"/>
      <c r="F65" s="176"/>
      <c r="G65" s="174"/>
      <c r="H65" s="175"/>
      <c r="I65" s="176"/>
      <c r="J65" s="177"/>
      <c r="K65" s="178"/>
    </row>
    <row r="66" spans="2:11" x14ac:dyDescent="0.2">
      <c r="B66" s="67" t="s">
        <v>91</v>
      </c>
      <c r="C66" s="89" t="s">
        <v>127</v>
      </c>
      <c r="D66" s="69">
        <v>0</v>
      </c>
      <c r="E66" s="70">
        <v>0</v>
      </c>
      <c r="F66" s="162">
        <f>D66+E66</f>
        <v>0</v>
      </c>
      <c r="G66" s="69">
        <v>0</v>
      </c>
      <c r="H66" s="70">
        <v>0</v>
      </c>
      <c r="I66" s="162">
        <f>G66+H66</f>
        <v>0</v>
      </c>
      <c r="J66" s="163">
        <f>ABS(I66-F66)</f>
        <v>0</v>
      </c>
      <c r="K66" s="88" t="e">
        <f>I66/F66-1</f>
        <v>#DIV/0!</v>
      </c>
    </row>
    <row r="67" spans="2:11" x14ac:dyDescent="0.2">
      <c r="B67" s="67" t="s">
        <v>92</v>
      </c>
      <c r="C67" s="89" t="s">
        <v>128</v>
      </c>
      <c r="D67" s="69">
        <v>0</v>
      </c>
      <c r="E67" s="70">
        <v>0</v>
      </c>
      <c r="F67" s="162">
        <f>D67+E67</f>
        <v>0</v>
      </c>
      <c r="G67" s="69">
        <v>0</v>
      </c>
      <c r="H67" s="70">
        <v>0</v>
      </c>
      <c r="I67" s="162">
        <f>G67+H67</f>
        <v>0</v>
      </c>
      <c r="J67" s="163">
        <f>ABS(I67-F67)</f>
        <v>0</v>
      </c>
      <c r="K67" s="88" t="e">
        <f>I67/F67-1</f>
        <v>#DIV/0!</v>
      </c>
    </row>
    <row r="68" spans="2:11" ht="13.5" thickBot="1" x14ac:dyDescent="0.25">
      <c r="B68" s="67"/>
      <c r="C68" s="92"/>
      <c r="D68" s="93"/>
      <c r="E68" s="94"/>
      <c r="F68" s="179"/>
      <c r="G68" s="93"/>
      <c r="H68" s="94"/>
      <c r="I68" s="179"/>
      <c r="J68" s="180"/>
      <c r="K68" s="181"/>
    </row>
    <row r="69" spans="2:11" ht="13.5" thickBot="1" x14ac:dyDescent="0.25">
      <c r="B69" s="113" t="s">
        <v>98</v>
      </c>
      <c r="C69" s="182"/>
      <c r="D69" s="171"/>
      <c r="E69" s="172"/>
      <c r="F69" s="173"/>
      <c r="G69" s="171"/>
      <c r="H69" s="172"/>
      <c r="I69" s="173"/>
      <c r="J69" s="183"/>
      <c r="K69" s="184"/>
    </row>
    <row r="70" spans="2:11" ht="13.5" thickBot="1" x14ac:dyDescent="0.25">
      <c r="B70" s="185" t="s">
        <v>93</v>
      </c>
      <c r="C70" s="186" t="s">
        <v>129</v>
      </c>
      <c r="D70" s="171">
        <v>141550</v>
      </c>
      <c r="E70" s="172">
        <v>134451</v>
      </c>
      <c r="F70" s="173">
        <f>D70+E70</f>
        <v>276001</v>
      </c>
      <c r="G70" s="171">
        <v>143843</v>
      </c>
      <c r="H70" s="172">
        <v>136308</v>
      </c>
      <c r="I70" s="173">
        <f>G70+H70</f>
        <v>280151</v>
      </c>
      <c r="J70" s="160">
        <f>ABS(I70-F70)</f>
        <v>4150</v>
      </c>
      <c r="K70" s="161">
        <f>I70/F70-1</f>
        <v>1.5036177405154394E-2</v>
      </c>
    </row>
    <row r="71" spans="2:11" ht="13.5" thickBot="1" x14ac:dyDescent="0.25">
      <c r="B71" s="187" t="s">
        <v>94</v>
      </c>
      <c r="C71" s="188" t="s">
        <v>130</v>
      </c>
      <c r="D71" s="171">
        <v>19294</v>
      </c>
      <c r="E71" s="172">
        <v>2340</v>
      </c>
      <c r="F71" s="173">
        <f>D71+E71</f>
        <v>21634</v>
      </c>
      <c r="G71" s="171">
        <v>24401</v>
      </c>
      <c r="H71" s="172">
        <v>2798</v>
      </c>
      <c r="I71" s="173">
        <f>G71+H71</f>
        <v>27199</v>
      </c>
      <c r="J71" s="160">
        <f>ABS(I71-F71)</f>
        <v>5565</v>
      </c>
      <c r="K71" s="161">
        <f>I71/F71-1</f>
        <v>0.25723398354442084</v>
      </c>
    </row>
    <row r="72" spans="2:11" ht="13.5" thickBot="1" x14ac:dyDescent="0.25">
      <c r="B72" s="189" t="s">
        <v>99</v>
      </c>
      <c r="C72" s="188" t="s">
        <v>131</v>
      </c>
      <c r="D72" s="171">
        <v>24014</v>
      </c>
      <c r="E72" s="172">
        <v>657</v>
      </c>
      <c r="F72" s="173">
        <f>D72+E72</f>
        <v>24671</v>
      </c>
      <c r="G72" s="171">
        <v>24975</v>
      </c>
      <c r="H72" s="172">
        <v>856</v>
      </c>
      <c r="I72" s="173">
        <f>G72+H72</f>
        <v>25831</v>
      </c>
      <c r="J72" s="160">
        <f>ABS(I72-F72)</f>
        <v>1160</v>
      </c>
      <c r="K72" s="161">
        <f>I72/F72-1</f>
        <v>4.7018766973369486E-2</v>
      </c>
    </row>
    <row r="73" spans="2:11" x14ac:dyDescent="0.2">
      <c r="B73" s="4"/>
      <c r="C73" s="4"/>
      <c r="D73" s="4"/>
      <c r="E73" s="3"/>
      <c r="F73" s="4"/>
      <c r="G73" s="4"/>
      <c r="H73" s="4"/>
      <c r="I73" s="4"/>
      <c r="J73" s="4"/>
    </row>
    <row r="74" spans="2:11" x14ac:dyDescent="0.2">
      <c r="B74" s="4"/>
      <c r="C74" s="4"/>
      <c r="D74" s="4"/>
      <c r="E74" s="3"/>
      <c r="F74" s="4"/>
      <c r="G74" s="4"/>
      <c r="H74" s="4"/>
      <c r="I74" s="4"/>
      <c r="J74" s="4"/>
    </row>
    <row r="75" spans="2:11" x14ac:dyDescent="0.2">
      <c r="B75" s="190"/>
      <c r="C75" s="4" t="s">
        <v>135</v>
      </c>
      <c r="D75" s="4"/>
      <c r="E75" s="3"/>
      <c r="F75" s="4"/>
      <c r="G75" s="4"/>
      <c r="H75" s="4"/>
      <c r="I75" s="4"/>
      <c r="J75" s="4"/>
    </row>
    <row r="76" spans="2:11" x14ac:dyDescent="0.2">
      <c r="B76" s="4"/>
      <c r="C76" s="4"/>
      <c r="D76" s="4"/>
      <c r="E76" s="3"/>
      <c r="F76" s="4"/>
      <c r="G76" s="4"/>
      <c r="H76" s="4"/>
      <c r="I76" s="4"/>
      <c r="J76" s="4"/>
    </row>
    <row r="77" spans="2:11" x14ac:dyDescent="0.2">
      <c r="E77" s="1"/>
    </row>
    <row r="78" spans="2:11" x14ac:dyDescent="0.2">
      <c r="E78" s="1"/>
    </row>
    <row r="79" spans="2:11" x14ac:dyDescent="0.2">
      <c r="E79" s="1"/>
    </row>
    <row r="80" spans="2:11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</sheetData>
  <mergeCells count="4">
    <mergeCell ref="C8:K8"/>
    <mergeCell ref="D11:F11"/>
    <mergeCell ref="G11:I11"/>
    <mergeCell ref="J11:K11"/>
  </mergeCells>
  <printOptions horizontalCentered="1"/>
  <pageMargins left="0.25" right="0.25" top="0.75" bottom="0.75" header="0.3" footer="0.3"/>
  <pageSetup paperSize="9" scale="80" firstPageNumber="0" orientation="portrait" horizontalDpi="300" verticalDpi="300" r:id="rId1"/>
  <headerFooter alignWithMargins="0">
    <oddHeader xml:space="preserve">&amp;C&amp;18&amp;UEUROPEAN SEA PORTS ORGANISATION
&amp;8
&amp;18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1" workbookViewId="0">
      <selection activeCell="B18" sqref="B18"/>
    </sheetView>
  </sheetViews>
  <sheetFormatPr defaultRowHeight="12.75" x14ac:dyDescent="0.2"/>
  <cols>
    <col min="1" max="1" width="16.42578125" customWidth="1"/>
    <col min="2" max="2" width="46.140625" customWidth="1"/>
    <col min="3" max="3" width="42.140625" customWidth="1"/>
    <col min="4" max="6" width="11.42578125" customWidth="1"/>
    <col min="257" max="257" width="16.42578125" customWidth="1"/>
    <col min="258" max="258" width="46.140625" customWidth="1"/>
    <col min="259" max="259" width="42.140625" customWidth="1"/>
    <col min="260" max="262" width="11.42578125" customWidth="1"/>
    <col min="513" max="513" width="16.42578125" customWidth="1"/>
    <col min="514" max="514" width="46.140625" customWidth="1"/>
    <col min="515" max="515" width="42.140625" customWidth="1"/>
    <col min="516" max="518" width="11.42578125" customWidth="1"/>
    <col min="769" max="769" width="16.42578125" customWidth="1"/>
    <col min="770" max="770" width="46.140625" customWidth="1"/>
    <col min="771" max="771" width="42.140625" customWidth="1"/>
    <col min="772" max="774" width="11.42578125" customWidth="1"/>
    <col min="1025" max="1025" width="16.42578125" customWidth="1"/>
    <col min="1026" max="1026" width="46.140625" customWidth="1"/>
    <col min="1027" max="1027" width="42.140625" customWidth="1"/>
    <col min="1028" max="1030" width="11.42578125" customWidth="1"/>
    <col min="1281" max="1281" width="16.42578125" customWidth="1"/>
    <col min="1282" max="1282" width="46.140625" customWidth="1"/>
    <col min="1283" max="1283" width="42.140625" customWidth="1"/>
    <col min="1284" max="1286" width="11.42578125" customWidth="1"/>
    <col min="1537" max="1537" width="16.42578125" customWidth="1"/>
    <col min="1538" max="1538" width="46.140625" customWidth="1"/>
    <col min="1539" max="1539" width="42.140625" customWidth="1"/>
    <col min="1540" max="1542" width="11.42578125" customWidth="1"/>
    <col min="1793" max="1793" width="16.42578125" customWidth="1"/>
    <col min="1794" max="1794" width="46.140625" customWidth="1"/>
    <col min="1795" max="1795" width="42.140625" customWidth="1"/>
    <col min="1796" max="1798" width="11.42578125" customWidth="1"/>
    <col min="2049" max="2049" width="16.42578125" customWidth="1"/>
    <col min="2050" max="2050" width="46.140625" customWidth="1"/>
    <col min="2051" max="2051" width="42.140625" customWidth="1"/>
    <col min="2052" max="2054" width="11.42578125" customWidth="1"/>
    <col min="2305" max="2305" width="16.42578125" customWidth="1"/>
    <col min="2306" max="2306" width="46.140625" customWidth="1"/>
    <col min="2307" max="2307" width="42.140625" customWidth="1"/>
    <col min="2308" max="2310" width="11.42578125" customWidth="1"/>
    <col min="2561" max="2561" width="16.42578125" customWidth="1"/>
    <col min="2562" max="2562" width="46.140625" customWidth="1"/>
    <col min="2563" max="2563" width="42.140625" customWidth="1"/>
    <col min="2564" max="2566" width="11.42578125" customWidth="1"/>
    <col min="2817" max="2817" width="16.42578125" customWidth="1"/>
    <col min="2818" max="2818" width="46.140625" customWidth="1"/>
    <col min="2819" max="2819" width="42.140625" customWidth="1"/>
    <col min="2820" max="2822" width="11.42578125" customWidth="1"/>
    <col min="3073" max="3073" width="16.42578125" customWidth="1"/>
    <col min="3074" max="3074" width="46.140625" customWidth="1"/>
    <col min="3075" max="3075" width="42.140625" customWidth="1"/>
    <col min="3076" max="3078" width="11.42578125" customWidth="1"/>
    <col min="3329" max="3329" width="16.42578125" customWidth="1"/>
    <col min="3330" max="3330" width="46.140625" customWidth="1"/>
    <col min="3331" max="3331" width="42.140625" customWidth="1"/>
    <col min="3332" max="3334" width="11.42578125" customWidth="1"/>
    <col min="3585" max="3585" width="16.42578125" customWidth="1"/>
    <col min="3586" max="3586" width="46.140625" customWidth="1"/>
    <col min="3587" max="3587" width="42.140625" customWidth="1"/>
    <col min="3588" max="3590" width="11.42578125" customWidth="1"/>
    <col min="3841" max="3841" width="16.42578125" customWidth="1"/>
    <col min="3842" max="3842" width="46.140625" customWidth="1"/>
    <col min="3843" max="3843" width="42.140625" customWidth="1"/>
    <col min="3844" max="3846" width="11.42578125" customWidth="1"/>
    <col min="4097" max="4097" width="16.42578125" customWidth="1"/>
    <col min="4098" max="4098" width="46.140625" customWidth="1"/>
    <col min="4099" max="4099" width="42.140625" customWidth="1"/>
    <col min="4100" max="4102" width="11.42578125" customWidth="1"/>
    <col min="4353" max="4353" width="16.42578125" customWidth="1"/>
    <col min="4354" max="4354" width="46.140625" customWidth="1"/>
    <col min="4355" max="4355" width="42.140625" customWidth="1"/>
    <col min="4356" max="4358" width="11.42578125" customWidth="1"/>
    <col min="4609" max="4609" width="16.42578125" customWidth="1"/>
    <col min="4610" max="4610" width="46.140625" customWidth="1"/>
    <col min="4611" max="4611" width="42.140625" customWidth="1"/>
    <col min="4612" max="4614" width="11.42578125" customWidth="1"/>
    <col min="4865" max="4865" width="16.42578125" customWidth="1"/>
    <col min="4866" max="4866" width="46.140625" customWidth="1"/>
    <col min="4867" max="4867" width="42.140625" customWidth="1"/>
    <col min="4868" max="4870" width="11.42578125" customWidth="1"/>
    <col min="5121" max="5121" width="16.42578125" customWidth="1"/>
    <col min="5122" max="5122" width="46.140625" customWidth="1"/>
    <col min="5123" max="5123" width="42.140625" customWidth="1"/>
    <col min="5124" max="5126" width="11.42578125" customWidth="1"/>
    <col min="5377" max="5377" width="16.42578125" customWidth="1"/>
    <col min="5378" max="5378" width="46.140625" customWidth="1"/>
    <col min="5379" max="5379" width="42.140625" customWidth="1"/>
    <col min="5380" max="5382" width="11.42578125" customWidth="1"/>
    <col min="5633" max="5633" width="16.42578125" customWidth="1"/>
    <col min="5634" max="5634" width="46.140625" customWidth="1"/>
    <col min="5635" max="5635" width="42.140625" customWidth="1"/>
    <col min="5636" max="5638" width="11.42578125" customWidth="1"/>
    <col min="5889" max="5889" width="16.42578125" customWidth="1"/>
    <col min="5890" max="5890" width="46.140625" customWidth="1"/>
    <col min="5891" max="5891" width="42.140625" customWidth="1"/>
    <col min="5892" max="5894" width="11.42578125" customWidth="1"/>
    <col min="6145" max="6145" width="16.42578125" customWidth="1"/>
    <col min="6146" max="6146" width="46.140625" customWidth="1"/>
    <col min="6147" max="6147" width="42.140625" customWidth="1"/>
    <col min="6148" max="6150" width="11.42578125" customWidth="1"/>
    <col min="6401" max="6401" width="16.42578125" customWidth="1"/>
    <col min="6402" max="6402" width="46.140625" customWidth="1"/>
    <col min="6403" max="6403" width="42.140625" customWidth="1"/>
    <col min="6404" max="6406" width="11.42578125" customWidth="1"/>
    <col min="6657" max="6657" width="16.42578125" customWidth="1"/>
    <col min="6658" max="6658" width="46.140625" customWidth="1"/>
    <col min="6659" max="6659" width="42.140625" customWidth="1"/>
    <col min="6660" max="6662" width="11.42578125" customWidth="1"/>
    <col min="6913" max="6913" width="16.42578125" customWidth="1"/>
    <col min="6914" max="6914" width="46.140625" customWidth="1"/>
    <col min="6915" max="6915" width="42.140625" customWidth="1"/>
    <col min="6916" max="6918" width="11.42578125" customWidth="1"/>
    <col min="7169" max="7169" width="16.42578125" customWidth="1"/>
    <col min="7170" max="7170" width="46.140625" customWidth="1"/>
    <col min="7171" max="7171" width="42.140625" customWidth="1"/>
    <col min="7172" max="7174" width="11.42578125" customWidth="1"/>
    <col min="7425" max="7425" width="16.42578125" customWidth="1"/>
    <col min="7426" max="7426" width="46.140625" customWidth="1"/>
    <col min="7427" max="7427" width="42.140625" customWidth="1"/>
    <col min="7428" max="7430" width="11.42578125" customWidth="1"/>
    <col min="7681" max="7681" width="16.42578125" customWidth="1"/>
    <col min="7682" max="7682" width="46.140625" customWidth="1"/>
    <col min="7683" max="7683" width="42.140625" customWidth="1"/>
    <col min="7684" max="7686" width="11.42578125" customWidth="1"/>
    <col min="7937" max="7937" width="16.42578125" customWidth="1"/>
    <col min="7938" max="7938" width="46.140625" customWidth="1"/>
    <col min="7939" max="7939" width="42.140625" customWidth="1"/>
    <col min="7940" max="7942" width="11.42578125" customWidth="1"/>
    <col min="8193" max="8193" width="16.42578125" customWidth="1"/>
    <col min="8194" max="8194" width="46.140625" customWidth="1"/>
    <col min="8195" max="8195" width="42.140625" customWidth="1"/>
    <col min="8196" max="8198" width="11.42578125" customWidth="1"/>
    <col min="8449" max="8449" width="16.42578125" customWidth="1"/>
    <col min="8450" max="8450" width="46.140625" customWidth="1"/>
    <col min="8451" max="8451" width="42.140625" customWidth="1"/>
    <col min="8452" max="8454" width="11.42578125" customWidth="1"/>
    <col min="8705" max="8705" width="16.42578125" customWidth="1"/>
    <col min="8706" max="8706" width="46.140625" customWidth="1"/>
    <col min="8707" max="8707" width="42.140625" customWidth="1"/>
    <col min="8708" max="8710" width="11.42578125" customWidth="1"/>
    <col min="8961" max="8961" width="16.42578125" customWidth="1"/>
    <col min="8962" max="8962" width="46.140625" customWidth="1"/>
    <col min="8963" max="8963" width="42.140625" customWidth="1"/>
    <col min="8964" max="8966" width="11.42578125" customWidth="1"/>
    <col min="9217" max="9217" width="16.42578125" customWidth="1"/>
    <col min="9218" max="9218" width="46.140625" customWidth="1"/>
    <col min="9219" max="9219" width="42.140625" customWidth="1"/>
    <col min="9220" max="9222" width="11.42578125" customWidth="1"/>
    <col min="9473" max="9473" width="16.42578125" customWidth="1"/>
    <col min="9474" max="9474" width="46.140625" customWidth="1"/>
    <col min="9475" max="9475" width="42.140625" customWidth="1"/>
    <col min="9476" max="9478" width="11.42578125" customWidth="1"/>
    <col min="9729" max="9729" width="16.42578125" customWidth="1"/>
    <col min="9730" max="9730" width="46.140625" customWidth="1"/>
    <col min="9731" max="9731" width="42.140625" customWidth="1"/>
    <col min="9732" max="9734" width="11.42578125" customWidth="1"/>
    <col min="9985" max="9985" width="16.42578125" customWidth="1"/>
    <col min="9986" max="9986" width="46.140625" customWidth="1"/>
    <col min="9987" max="9987" width="42.140625" customWidth="1"/>
    <col min="9988" max="9990" width="11.42578125" customWidth="1"/>
    <col min="10241" max="10241" width="16.42578125" customWidth="1"/>
    <col min="10242" max="10242" width="46.140625" customWidth="1"/>
    <col min="10243" max="10243" width="42.140625" customWidth="1"/>
    <col min="10244" max="10246" width="11.42578125" customWidth="1"/>
    <col min="10497" max="10497" width="16.42578125" customWidth="1"/>
    <col min="10498" max="10498" width="46.140625" customWidth="1"/>
    <col min="10499" max="10499" width="42.140625" customWidth="1"/>
    <col min="10500" max="10502" width="11.42578125" customWidth="1"/>
    <col min="10753" max="10753" width="16.42578125" customWidth="1"/>
    <col min="10754" max="10754" width="46.140625" customWidth="1"/>
    <col min="10755" max="10755" width="42.140625" customWidth="1"/>
    <col min="10756" max="10758" width="11.42578125" customWidth="1"/>
    <col min="11009" max="11009" width="16.42578125" customWidth="1"/>
    <col min="11010" max="11010" width="46.140625" customWidth="1"/>
    <col min="11011" max="11011" width="42.140625" customWidth="1"/>
    <col min="11012" max="11014" width="11.42578125" customWidth="1"/>
    <col min="11265" max="11265" width="16.42578125" customWidth="1"/>
    <col min="11266" max="11266" width="46.140625" customWidth="1"/>
    <col min="11267" max="11267" width="42.140625" customWidth="1"/>
    <col min="11268" max="11270" width="11.42578125" customWidth="1"/>
    <col min="11521" max="11521" width="16.42578125" customWidth="1"/>
    <col min="11522" max="11522" width="46.140625" customWidth="1"/>
    <col min="11523" max="11523" width="42.140625" customWidth="1"/>
    <col min="11524" max="11526" width="11.42578125" customWidth="1"/>
    <col min="11777" max="11777" width="16.42578125" customWidth="1"/>
    <col min="11778" max="11778" width="46.140625" customWidth="1"/>
    <col min="11779" max="11779" width="42.140625" customWidth="1"/>
    <col min="11780" max="11782" width="11.42578125" customWidth="1"/>
    <col min="12033" max="12033" width="16.42578125" customWidth="1"/>
    <col min="12034" max="12034" width="46.140625" customWidth="1"/>
    <col min="12035" max="12035" width="42.140625" customWidth="1"/>
    <col min="12036" max="12038" width="11.42578125" customWidth="1"/>
    <col min="12289" max="12289" width="16.42578125" customWidth="1"/>
    <col min="12290" max="12290" width="46.140625" customWidth="1"/>
    <col min="12291" max="12291" width="42.140625" customWidth="1"/>
    <col min="12292" max="12294" width="11.42578125" customWidth="1"/>
    <col min="12545" max="12545" width="16.42578125" customWidth="1"/>
    <col min="12546" max="12546" width="46.140625" customWidth="1"/>
    <col min="12547" max="12547" width="42.140625" customWidth="1"/>
    <col min="12548" max="12550" width="11.42578125" customWidth="1"/>
    <col min="12801" max="12801" width="16.42578125" customWidth="1"/>
    <col min="12802" max="12802" width="46.140625" customWidth="1"/>
    <col min="12803" max="12803" width="42.140625" customWidth="1"/>
    <col min="12804" max="12806" width="11.42578125" customWidth="1"/>
    <col min="13057" max="13057" width="16.42578125" customWidth="1"/>
    <col min="13058" max="13058" width="46.140625" customWidth="1"/>
    <col min="13059" max="13059" width="42.140625" customWidth="1"/>
    <col min="13060" max="13062" width="11.42578125" customWidth="1"/>
    <col min="13313" max="13313" width="16.42578125" customWidth="1"/>
    <col min="13314" max="13314" width="46.140625" customWidth="1"/>
    <col min="13315" max="13315" width="42.140625" customWidth="1"/>
    <col min="13316" max="13318" width="11.42578125" customWidth="1"/>
    <col min="13569" max="13569" width="16.42578125" customWidth="1"/>
    <col min="13570" max="13570" width="46.140625" customWidth="1"/>
    <col min="13571" max="13571" width="42.140625" customWidth="1"/>
    <col min="13572" max="13574" width="11.42578125" customWidth="1"/>
    <col min="13825" max="13825" width="16.42578125" customWidth="1"/>
    <col min="13826" max="13826" width="46.140625" customWidth="1"/>
    <col min="13827" max="13827" width="42.140625" customWidth="1"/>
    <col min="13828" max="13830" width="11.42578125" customWidth="1"/>
    <col min="14081" max="14081" width="16.42578125" customWidth="1"/>
    <col min="14082" max="14082" width="46.140625" customWidth="1"/>
    <col min="14083" max="14083" width="42.140625" customWidth="1"/>
    <col min="14084" max="14086" width="11.42578125" customWidth="1"/>
    <col min="14337" max="14337" width="16.42578125" customWidth="1"/>
    <col min="14338" max="14338" width="46.140625" customWidth="1"/>
    <col min="14339" max="14339" width="42.140625" customWidth="1"/>
    <col min="14340" max="14342" width="11.42578125" customWidth="1"/>
    <col min="14593" max="14593" width="16.42578125" customWidth="1"/>
    <col min="14594" max="14594" width="46.140625" customWidth="1"/>
    <col min="14595" max="14595" width="42.140625" customWidth="1"/>
    <col min="14596" max="14598" width="11.42578125" customWidth="1"/>
    <col min="14849" max="14849" width="16.42578125" customWidth="1"/>
    <col min="14850" max="14850" width="46.140625" customWidth="1"/>
    <col min="14851" max="14851" width="42.140625" customWidth="1"/>
    <col min="14852" max="14854" width="11.42578125" customWidth="1"/>
    <col min="15105" max="15105" width="16.42578125" customWidth="1"/>
    <col min="15106" max="15106" width="46.140625" customWidth="1"/>
    <col min="15107" max="15107" width="42.140625" customWidth="1"/>
    <col min="15108" max="15110" width="11.42578125" customWidth="1"/>
    <col min="15361" max="15361" width="16.42578125" customWidth="1"/>
    <col min="15362" max="15362" width="46.140625" customWidth="1"/>
    <col min="15363" max="15363" width="42.140625" customWidth="1"/>
    <col min="15364" max="15366" width="11.42578125" customWidth="1"/>
    <col min="15617" max="15617" width="16.42578125" customWidth="1"/>
    <col min="15618" max="15618" width="46.140625" customWidth="1"/>
    <col min="15619" max="15619" width="42.140625" customWidth="1"/>
    <col min="15620" max="15622" width="11.42578125" customWidth="1"/>
    <col min="15873" max="15873" width="16.42578125" customWidth="1"/>
    <col min="15874" max="15874" width="46.140625" customWidth="1"/>
    <col min="15875" max="15875" width="42.140625" customWidth="1"/>
    <col min="15876" max="15878" width="11.42578125" customWidth="1"/>
    <col min="16129" max="16129" width="16.42578125" customWidth="1"/>
    <col min="16130" max="16130" width="46.140625" customWidth="1"/>
    <col min="16131" max="16131" width="42.140625" customWidth="1"/>
    <col min="16132" max="16134" width="11.42578125" customWidth="1"/>
  </cols>
  <sheetData>
    <row r="1" spans="1:8" x14ac:dyDescent="0.2">
      <c r="A1" s="197" t="s">
        <v>31</v>
      </c>
      <c r="B1" s="197"/>
      <c r="C1" s="197"/>
      <c r="D1" s="197"/>
      <c r="E1" s="197"/>
      <c r="F1" s="197"/>
    </row>
    <row r="2" spans="1:8" x14ac:dyDescent="0.2">
      <c r="A2" s="197" t="s">
        <v>79</v>
      </c>
      <c r="B2" s="197"/>
      <c r="C2" s="197"/>
      <c r="D2" s="197"/>
      <c r="E2" s="197"/>
      <c r="F2" s="197"/>
    </row>
    <row r="4" spans="1:8" x14ac:dyDescent="0.2">
      <c r="A4" s="198"/>
      <c r="B4" s="198"/>
      <c r="C4" s="199"/>
      <c r="D4" s="200" t="s">
        <v>32</v>
      </c>
      <c r="E4" s="201"/>
      <c r="F4" s="201"/>
    </row>
    <row r="5" spans="1:8" ht="63.75" customHeight="1" x14ac:dyDescent="0.2">
      <c r="A5" s="5"/>
      <c r="B5" s="5"/>
      <c r="C5" s="6"/>
      <c r="D5" s="202" t="s">
        <v>33</v>
      </c>
      <c r="E5" s="203"/>
      <c r="F5" s="204"/>
    </row>
    <row r="6" spans="1:8" s="11" customFormat="1" ht="38.25" customHeight="1" x14ac:dyDescent="0.2">
      <c r="A6" s="7" t="s">
        <v>34</v>
      </c>
      <c r="B6" s="7" t="s">
        <v>35</v>
      </c>
      <c r="C6" s="8" t="s">
        <v>36</v>
      </c>
      <c r="D6" s="9" t="s">
        <v>37</v>
      </c>
      <c r="E6" s="10" t="s">
        <v>38</v>
      </c>
      <c r="F6" s="10" t="s">
        <v>39</v>
      </c>
    </row>
    <row r="7" spans="1:8" s="15" customFormat="1" ht="19.5" customHeight="1" x14ac:dyDescent="0.2">
      <c r="A7" s="12"/>
      <c r="B7" s="12"/>
      <c r="C7" s="13"/>
      <c r="D7" s="14"/>
      <c r="E7" s="12"/>
      <c r="F7" s="12"/>
    </row>
    <row r="8" spans="1:8" s="15" customFormat="1" ht="15" x14ac:dyDescent="0.2">
      <c r="A8" s="16">
        <v>11</v>
      </c>
      <c r="B8" s="17" t="s">
        <v>40</v>
      </c>
      <c r="C8" s="18" t="s">
        <v>41</v>
      </c>
      <c r="D8" s="23"/>
      <c r="E8" s="24" t="s">
        <v>10</v>
      </c>
      <c r="F8" s="10" t="s">
        <v>18</v>
      </c>
    </row>
    <row r="9" spans="1:8" s="15" customFormat="1" ht="63.75" x14ac:dyDescent="0.2">
      <c r="A9" s="19" t="s">
        <v>42</v>
      </c>
      <c r="B9" s="17" t="s">
        <v>43</v>
      </c>
      <c r="C9" s="18" t="s">
        <v>44</v>
      </c>
      <c r="D9" s="23"/>
      <c r="E9" s="24" t="s">
        <v>11</v>
      </c>
      <c r="F9" s="10" t="s">
        <v>18</v>
      </c>
    </row>
    <row r="10" spans="1:8" s="15" customFormat="1" ht="15" x14ac:dyDescent="0.2">
      <c r="A10" s="16">
        <v>21</v>
      </c>
      <c r="B10" s="17" t="s">
        <v>45</v>
      </c>
      <c r="C10" s="18"/>
      <c r="D10" s="23"/>
      <c r="E10" s="24" t="s">
        <v>12</v>
      </c>
      <c r="F10" s="10" t="s">
        <v>18</v>
      </c>
    </row>
    <row r="11" spans="1:8" s="15" customFormat="1" ht="15" x14ac:dyDescent="0.2">
      <c r="A11" s="16">
        <v>22</v>
      </c>
      <c r="B11" s="17" t="s">
        <v>46</v>
      </c>
      <c r="C11" s="18"/>
      <c r="D11" s="23" t="s">
        <v>5</v>
      </c>
      <c r="E11" s="24"/>
      <c r="F11" s="25"/>
    </row>
    <row r="12" spans="1:8" s="15" customFormat="1" ht="15" x14ac:dyDescent="0.2">
      <c r="A12" s="16">
        <v>23</v>
      </c>
      <c r="B12" s="17" t="s">
        <v>47</v>
      </c>
      <c r="C12" s="20"/>
      <c r="D12" s="23" t="s">
        <v>7</v>
      </c>
      <c r="E12" s="24"/>
      <c r="F12" s="25"/>
    </row>
    <row r="13" spans="1:8" s="15" customFormat="1" ht="63.75" x14ac:dyDescent="0.2">
      <c r="A13" s="16">
        <v>30</v>
      </c>
      <c r="B13" s="17" t="s">
        <v>48</v>
      </c>
      <c r="C13" s="18" t="s">
        <v>49</v>
      </c>
      <c r="D13" s="23"/>
      <c r="E13" s="24" t="s">
        <v>13</v>
      </c>
      <c r="F13" s="10" t="s">
        <v>18</v>
      </c>
      <c r="H13" s="21" t="s">
        <v>30</v>
      </c>
    </row>
    <row r="14" spans="1:8" s="15" customFormat="1" ht="102" x14ac:dyDescent="0.2">
      <c r="A14" s="16">
        <v>40</v>
      </c>
      <c r="B14" s="17" t="s">
        <v>50</v>
      </c>
      <c r="C14" s="18" t="s">
        <v>51</v>
      </c>
      <c r="D14" s="23" t="s">
        <v>77</v>
      </c>
      <c r="E14" s="24" t="s">
        <v>11</v>
      </c>
      <c r="F14" s="10" t="s">
        <v>18</v>
      </c>
    </row>
    <row r="15" spans="1:8" s="15" customFormat="1" ht="25.5" x14ac:dyDescent="0.2">
      <c r="A15" s="16">
        <v>50</v>
      </c>
      <c r="B15" s="17" t="s">
        <v>52</v>
      </c>
      <c r="C15" s="18"/>
      <c r="D15" s="23"/>
      <c r="E15" s="26"/>
      <c r="F15" s="10" t="s">
        <v>18</v>
      </c>
      <c r="H15" s="21" t="s">
        <v>30</v>
      </c>
    </row>
    <row r="16" spans="1:8" s="15" customFormat="1" ht="51" x14ac:dyDescent="0.2">
      <c r="A16" s="16">
        <v>60</v>
      </c>
      <c r="B16" s="17" t="s">
        <v>53</v>
      </c>
      <c r="C16" s="18"/>
      <c r="D16" s="27"/>
      <c r="E16" s="24" t="s">
        <v>78</v>
      </c>
      <c r="F16" s="10" t="s">
        <v>18</v>
      </c>
    </row>
    <row r="17" spans="1:6" s="15" customFormat="1" ht="25.5" x14ac:dyDescent="0.2">
      <c r="A17" s="16">
        <v>71</v>
      </c>
      <c r="B17" s="22" t="s">
        <v>139</v>
      </c>
      <c r="C17" s="18"/>
      <c r="D17" s="23"/>
      <c r="E17" s="24" t="s">
        <v>78</v>
      </c>
      <c r="F17" s="10" t="s">
        <v>18</v>
      </c>
    </row>
    <row r="18" spans="1:6" s="15" customFormat="1" ht="15" x14ac:dyDescent="0.2">
      <c r="A18" s="16">
        <v>72</v>
      </c>
      <c r="B18" s="17" t="s">
        <v>54</v>
      </c>
      <c r="C18" s="18"/>
      <c r="D18" s="23" t="s">
        <v>6</v>
      </c>
      <c r="E18" s="24"/>
      <c r="F18" s="25"/>
    </row>
    <row r="19" spans="1:6" s="15" customFormat="1" ht="15" x14ac:dyDescent="0.2">
      <c r="A19" s="16">
        <v>73</v>
      </c>
      <c r="B19" s="17" t="s">
        <v>55</v>
      </c>
      <c r="C19" s="18"/>
      <c r="D19" s="23" t="s">
        <v>7</v>
      </c>
      <c r="E19" s="24"/>
      <c r="F19" s="25"/>
    </row>
    <row r="20" spans="1:6" s="15" customFormat="1" ht="15" x14ac:dyDescent="0.2">
      <c r="A20" s="16">
        <v>74</v>
      </c>
      <c r="B20" s="17" t="s">
        <v>56</v>
      </c>
      <c r="C20" s="18"/>
      <c r="D20" s="23"/>
      <c r="E20" s="24" t="s">
        <v>78</v>
      </c>
      <c r="F20" s="10" t="s">
        <v>18</v>
      </c>
    </row>
    <row r="21" spans="1:6" s="15" customFormat="1" ht="89.25" x14ac:dyDescent="0.2">
      <c r="A21" s="16">
        <v>80</v>
      </c>
      <c r="B21" s="17" t="s">
        <v>57</v>
      </c>
      <c r="C21" s="18" t="s">
        <v>58</v>
      </c>
      <c r="D21" s="23" t="s">
        <v>8</v>
      </c>
      <c r="E21" s="24" t="s">
        <v>29</v>
      </c>
      <c r="F21" s="10" t="s">
        <v>18</v>
      </c>
    </row>
    <row r="22" spans="1:6" s="15" customFormat="1" ht="25.5" x14ac:dyDescent="0.2">
      <c r="A22" s="16">
        <v>91</v>
      </c>
      <c r="B22" s="22" t="s">
        <v>84</v>
      </c>
      <c r="C22" s="18"/>
      <c r="D22" s="23"/>
      <c r="E22" s="24"/>
      <c r="F22" s="10" t="s">
        <v>18</v>
      </c>
    </row>
    <row r="23" spans="1:6" s="15" customFormat="1" ht="15" x14ac:dyDescent="0.2">
      <c r="A23" s="16">
        <v>92</v>
      </c>
      <c r="B23" s="17" t="s">
        <v>59</v>
      </c>
      <c r="C23" s="18"/>
      <c r="D23" s="23"/>
      <c r="E23" s="24" t="s">
        <v>13</v>
      </c>
      <c r="F23" s="10" t="s">
        <v>18</v>
      </c>
    </row>
    <row r="24" spans="1:6" s="15" customFormat="1" ht="15" x14ac:dyDescent="0.2">
      <c r="A24" s="16">
        <v>93</v>
      </c>
      <c r="B24" s="22" t="s">
        <v>83</v>
      </c>
      <c r="C24" s="18"/>
      <c r="D24" s="23"/>
      <c r="E24" s="24" t="s">
        <v>13</v>
      </c>
      <c r="F24" s="10" t="s">
        <v>18</v>
      </c>
    </row>
    <row r="25" spans="1:6" s="15" customFormat="1" ht="25.5" x14ac:dyDescent="0.2">
      <c r="A25" s="16">
        <v>101</v>
      </c>
      <c r="B25" s="17" t="s">
        <v>60</v>
      </c>
      <c r="C25" s="18"/>
      <c r="D25" s="23"/>
      <c r="E25" s="24" t="s">
        <v>14</v>
      </c>
      <c r="F25" s="10" t="s">
        <v>18</v>
      </c>
    </row>
    <row r="26" spans="1:6" s="15" customFormat="1" ht="15" x14ac:dyDescent="0.2">
      <c r="A26" s="16">
        <v>102</v>
      </c>
      <c r="B26" s="17" t="s">
        <v>61</v>
      </c>
      <c r="C26" s="18"/>
      <c r="D26" s="23"/>
      <c r="E26" s="24" t="s">
        <v>14</v>
      </c>
      <c r="F26" s="10" t="s">
        <v>18</v>
      </c>
    </row>
    <row r="27" spans="1:6" s="15" customFormat="1" ht="15" x14ac:dyDescent="0.2">
      <c r="A27" s="16">
        <v>103</v>
      </c>
      <c r="B27" s="17" t="s">
        <v>62</v>
      </c>
      <c r="C27" s="18"/>
      <c r="D27" s="27"/>
      <c r="E27" s="24" t="s">
        <v>14</v>
      </c>
      <c r="F27" s="10" t="s">
        <v>18</v>
      </c>
    </row>
    <row r="28" spans="1:6" s="15" customFormat="1" ht="15" x14ac:dyDescent="0.2">
      <c r="A28" s="16">
        <v>104</v>
      </c>
      <c r="B28" s="17" t="s">
        <v>63</v>
      </c>
      <c r="C28" s="18"/>
      <c r="D28" s="27"/>
      <c r="E28" s="24"/>
      <c r="F28" s="10" t="s">
        <v>18</v>
      </c>
    </row>
    <row r="29" spans="1:6" s="15" customFormat="1" ht="15" x14ac:dyDescent="0.2">
      <c r="A29" s="16">
        <v>105</v>
      </c>
      <c r="B29" s="17" t="s">
        <v>64</v>
      </c>
      <c r="C29" s="18"/>
      <c r="D29" s="27"/>
      <c r="E29" s="26"/>
      <c r="F29" s="10" t="s">
        <v>18</v>
      </c>
    </row>
    <row r="30" spans="1:6" s="15" customFormat="1" ht="127.5" x14ac:dyDescent="0.2">
      <c r="A30" s="16">
        <v>110</v>
      </c>
      <c r="B30" s="17" t="s">
        <v>65</v>
      </c>
      <c r="C30" s="18" t="s">
        <v>66</v>
      </c>
      <c r="D30" s="27"/>
      <c r="E30" s="26"/>
      <c r="F30" s="10" t="s">
        <v>18</v>
      </c>
    </row>
    <row r="31" spans="1:6" s="15" customFormat="1" ht="25.5" x14ac:dyDescent="0.2">
      <c r="A31" s="16">
        <v>120</v>
      </c>
      <c r="B31" s="17" t="s">
        <v>67</v>
      </c>
      <c r="C31" s="18" t="s">
        <v>68</v>
      </c>
      <c r="D31" s="27"/>
      <c r="E31" s="26"/>
      <c r="F31" s="10" t="s">
        <v>17</v>
      </c>
    </row>
    <row r="32" spans="1:6" s="15" customFormat="1" ht="15" x14ac:dyDescent="0.2">
      <c r="A32" s="16">
        <v>130</v>
      </c>
      <c r="B32" s="17" t="s">
        <v>69</v>
      </c>
      <c r="C32" s="18"/>
      <c r="D32" s="27"/>
      <c r="E32" s="26"/>
      <c r="F32" s="10" t="s">
        <v>18</v>
      </c>
    </row>
    <row r="33" spans="1:6" s="15" customFormat="1" ht="25.5" x14ac:dyDescent="0.2">
      <c r="A33" s="16">
        <v>140</v>
      </c>
      <c r="B33" s="17" t="s">
        <v>70</v>
      </c>
      <c r="C33" s="18" t="s">
        <v>71</v>
      </c>
      <c r="D33" s="23"/>
      <c r="E33" s="24" t="s">
        <v>78</v>
      </c>
      <c r="F33" s="10" t="s">
        <v>18</v>
      </c>
    </row>
    <row r="34" spans="1:6" s="15" customFormat="1" ht="15" x14ac:dyDescent="0.2">
      <c r="A34" s="16">
        <v>150</v>
      </c>
      <c r="B34" s="17" t="s">
        <v>72</v>
      </c>
      <c r="C34" s="18"/>
      <c r="D34" s="27"/>
      <c r="E34" s="26"/>
      <c r="F34" s="10" t="s">
        <v>18</v>
      </c>
    </row>
    <row r="35" spans="1:6" s="15" customFormat="1" ht="63.75" x14ac:dyDescent="0.2">
      <c r="A35" s="16">
        <v>160</v>
      </c>
      <c r="B35" s="22" t="s">
        <v>85</v>
      </c>
      <c r="C35" s="20" t="s">
        <v>86</v>
      </c>
      <c r="D35" s="27"/>
      <c r="E35" s="26"/>
      <c r="F35" s="10" t="s">
        <v>87</v>
      </c>
    </row>
    <row r="36" spans="1:6" s="15" customFormat="1" ht="51" x14ac:dyDescent="0.2">
      <c r="A36" s="16">
        <v>170</v>
      </c>
      <c r="B36" s="17" t="s">
        <v>73</v>
      </c>
      <c r="C36" s="18"/>
      <c r="D36" s="27"/>
      <c r="E36" s="26"/>
      <c r="F36" s="10" t="s">
        <v>18</v>
      </c>
    </row>
    <row r="37" spans="1:6" s="15" customFormat="1" ht="25.5" x14ac:dyDescent="0.2">
      <c r="A37" s="16">
        <v>180</v>
      </c>
      <c r="B37" s="17" t="s">
        <v>74</v>
      </c>
      <c r="C37" s="18"/>
      <c r="D37" s="27"/>
      <c r="E37" s="24"/>
      <c r="F37" s="10" t="s">
        <v>18</v>
      </c>
    </row>
    <row r="38" spans="1:6" s="15" customFormat="1" ht="38.25" x14ac:dyDescent="0.2">
      <c r="A38" s="16">
        <v>190</v>
      </c>
      <c r="B38" s="17" t="s">
        <v>75</v>
      </c>
      <c r="C38" s="18"/>
      <c r="D38" s="27"/>
      <c r="E38" s="24"/>
      <c r="F38" s="10" t="s">
        <v>18</v>
      </c>
    </row>
    <row r="39" spans="1:6" s="15" customFormat="1" ht="15" x14ac:dyDescent="0.2">
      <c r="A39" s="16">
        <v>200</v>
      </c>
      <c r="B39" s="17" t="s">
        <v>76</v>
      </c>
      <c r="C39" s="18"/>
      <c r="D39" s="27"/>
      <c r="E39" s="24"/>
      <c r="F39" s="10" t="s">
        <v>18</v>
      </c>
    </row>
  </sheetData>
  <mergeCells count="5">
    <mergeCell ref="A1:F1"/>
    <mergeCell ref="A2:F2"/>
    <mergeCell ref="A4:C4"/>
    <mergeCell ref="D4:F4"/>
    <mergeCell ref="D5:F5"/>
  </mergeCells>
  <printOptions horizontalCentered="1"/>
  <pageMargins left="0.19685039370078741" right="0.19685039370078741" top="0.47244094488188981" bottom="0.35433070866141736" header="0.27559055118110237" footer="0.19685039370078741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</vt:lpstr>
      <vt:lpstr>Tav. Conversione</vt:lpstr>
      <vt:lpstr>Scheda!Area_stampa</vt:lpstr>
      <vt:lpstr>'Tav. Conversione'!Area_stampa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utente51</cp:lastModifiedBy>
  <cp:lastPrinted>2025-01-20T10:05:51Z</cp:lastPrinted>
  <dcterms:created xsi:type="dcterms:W3CDTF">2014-11-24T12:36:22Z</dcterms:created>
  <dcterms:modified xsi:type="dcterms:W3CDTF">2025-01-20T10:22:47Z</dcterms:modified>
</cp:coreProperties>
</file>